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esktop\NOMINAS PARA EL PORTAL DE TRANSPARENCIA\"/>
    </mc:Choice>
  </mc:AlternateContent>
  <bookViews>
    <workbookView xWindow="-120" yWindow="-120" windowWidth="20730" windowHeight="11160"/>
  </bookViews>
  <sheets>
    <sheet name="PENSIONADOS Y JUBILADOS (2)" sheetId="5" r:id="rId1"/>
  </sheets>
  <definedNames>
    <definedName name="_xlnm.Print_Area" localSheetId="0">'PENSIONADOS Y JUBILADOS (2)'!$A$1:$L$205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5" l="1"/>
  <c r="E65" i="5"/>
  <c r="E19" i="5"/>
  <c r="K61" i="5"/>
  <c r="K57" i="5"/>
  <c r="E41" i="5"/>
  <c r="M265" i="5"/>
  <c r="J265" i="5"/>
  <c r="I265" i="5"/>
  <c r="H265" i="5"/>
  <c r="G265" i="5"/>
  <c r="F265" i="5"/>
  <c r="E265" i="5"/>
  <c r="K264" i="5"/>
  <c r="K263" i="5"/>
  <c r="K262" i="5"/>
  <c r="K261" i="5"/>
  <c r="K260" i="5"/>
  <c r="K259" i="5"/>
  <c r="K258" i="5"/>
  <c r="K257" i="5"/>
  <c r="K256" i="5"/>
  <c r="M244" i="5"/>
  <c r="J244" i="5"/>
  <c r="I244" i="5"/>
  <c r="H244" i="5"/>
  <c r="G244" i="5"/>
  <c r="F244" i="5"/>
  <c r="E244" i="5"/>
  <c r="K243" i="5"/>
  <c r="K242" i="5"/>
  <c r="K241" i="5"/>
  <c r="K240" i="5"/>
  <c r="K239" i="5"/>
  <c r="K238" i="5"/>
  <c r="K237" i="5"/>
  <c r="K236" i="5"/>
  <c r="K235" i="5"/>
  <c r="M222" i="5"/>
  <c r="J222" i="5"/>
  <c r="I222" i="5"/>
  <c r="H222" i="5"/>
  <c r="G222" i="5"/>
  <c r="F222" i="5"/>
  <c r="E222" i="5"/>
  <c r="K221" i="5"/>
  <c r="K220" i="5"/>
  <c r="K219" i="5"/>
  <c r="K218" i="5"/>
  <c r="K217" i="5"/>
  <c r="K216" i="5"/>
  <c r="K215" i="5"/>
  <c r="K214" i="5"/>
  <c r="K213" i="5"/>
  <c r="M203" i="5"/>
  <c r="J203" i="5"/>
  <c r="I203" i="5"/>
  <c r="H203" i="5"/>
  <c r="G203" i="5"/>
  <c r="F203" i="5"/>
  <c r="E203" i="5"/>
  <c r="K202" i="5"/>
  <c r="K201" i="5"/>
  <c r="K200" i="5"/>
  <c r="K199" i="5"/>
  <c r="K198" i="5"/>
  <c r="K197" i="5"/>
  <c r="K196" i="5"/>
  <c r="K195" i="5"/>
  <c r="K194" i="5"/>
  <c r="M184" i="5"/>
  <c r="J184" i="5"/>
  <c r="I184" i="5"/>
  <c r="H184" i="5"/>
  <c r="G184" i="5"/>
  <c r="F184" i="5"/>
  <c r="E184" i="5"/>
  <c r="K183" i="5"/>
  <c r="K182" i="5"/>
  <c r="K181" i="5"/>
  <c r="K180" i="5"/>
  <c r="K179" i="5"/>
  <c r="K178" i="5"/>
  <c r="K177" i="5"/>
  <c r="K176" i="5"/>
  <c r="K175" i="5"/>
  <c r="K174" i="5"/>
  <c r="K173" i="5"/>
  <c r="M159" i="5"/>
  <c r="J159" i="5"/>
  <c r="I159" i="5"/>
  <c r="H159" i="5"/>
  <c r="G159" i="5"/>
  <c r="F159" i="5"/>
  <c r="E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M136" i="5"/>
  <c r="J136" i="5"/>
  <c r="I136" i="5"/>
  <c r="H136" i="5"/>
  <c r="G136" i="5"/>
  <c r="F136" i="5"/>
  <c r="E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M113" i="5"/>
  <c r="J113" i="5"/>
  <c r="I113" i="5"/>
  <c r="H113" i="5"/>
  <c r="G113" i="5"/>
  <c r="F113" i="5"/>
  <c r="E113" i="5"/>
  <c r="K112" i="5"/>
  <c r="K111" i="5"/>
  <c r="K110" i="5"/>
  <c r="K109" i="5"/>
  <c r="K108" i="5"/>
  <c r="K107" i="5"/>
  <c r="K106" i="5"/>
  <c r="K105" i="5"/>
  <c r="K104" i="5"/>
  <c r="K103" i="5"/>
  <c r="M90" i="5"/>
  <c r="J90" i="5"/>
  <c r="I90" i="5"/>
  <c r="H90" i="5"/>
  <c r="G90" i="5"/>
  <c r="F90" i="5"/>
  <c r="K89" i="5"/>
  <c r="K88" i="5"/>
  <c r="K87" i="5"/>
  <c r="K86" i="5"/>
  <c r="K85" i="5"/>
  <c r="K84" i="5"/>
  <c r="K83" i="5"/>
  <c r="K82" i="5"/>
  <c r="K81" i="5"/>
  <c r="K80" i="5"/>
  <c r="K79" i="5"/>
  <c r="K78" i="5"/>
  <c r="K90" i="5" s="1"/>
  <c r="M65" i="5"/>
  <c r="J65" i="5"/>
  <c r="I65" i="5"/>
  <c r="H65" i="5"/>
  <c r="G65" i="5"/>
  <c r="F65" i="5"/>
  <c r="K64" i="5"/>
  <c r="K63" i="5"/>
  <c r="K62" i="5"/>
  <c r="K60" i="5"/>
  <c r="K59" i="5"/>
  <c r="K58" i="5"/>
  <c r="K56" i="5"/>
  <c r="K55" i="5"/>
  <c r="K54" i="5"/>
  <c r="K52" i="5"/>
  <c r="K51" i="5"/>
  <c r="M41" i="5"/>
  <c r="J41" i="5"/>
  <c r="J268" i="5" s="1"/>
  <c r="I41" i="5"/>
  <c r="H41" i="5"/>
  <c r="G41" i="5"/>
  <c r="F41" i="5"/>
  <c r="K40" i="5"/>
  <c r="K39" i="5"/>
  <c r="K38" i="5"/>
  <c r="K37" i="5"/>
  <c r="K36" i="5"/>
  <c r="K35" i="5"/>
  <c r="K34" i="5"/>
  <c r="K33" i="5"/>
  <c r="K32" i="5"/>
  <c r="K31" i="5"/>
  <c r="K30" i="5"/>
  <c r="M19" i="5"/>
  <c r="M268" i="5" s="1"/>
  <c r="L268" i="5" s="1"/>
  <c r="J19" i="5"/>
  <c r="I19" i="5"/>
  <c r="I268" i="5" s="1"/>
  <c r="H19" i="5"/>
  <c r="G19" i="5"/>
  <c r="G268" i="5" s="1"/>
  <c r="F19" i="5"/>
  <c r="K18" i="5"/>
  <c r="K17" i="5"/>
  <c r="K16" i="5"/>
  <c r="K15" i="5"/>
  <c r="K14" i="5"/>
  <c r="K13" i="5"/>
  <c r="K12" i="5"/>
  <c r="K11" i="5"/>
  <c r="K10" i="5"/>
  <c r="K19" i="5" s="1"/>
  <c r="K9" i="5"/>
  <c r="K184" i="5" l="1"/>
  <c r="F268" i="5"/>
  <c r="H268" i="5"/>
  <c r="K244" i="5"/>
  <c r="K265" i="5"/>
  <c r="K222" i="5"/>
  <c r="K203" i="5"/>
  <c r="K159" i="5"/>
  <c r="K136" i="5"/>
  <c r="K113" i="5"/>
  <c r="E268" i="5"/>
  <c r="E269" i="5" s="1"/>
  <c r="K53" i="5"/>
  <c r="K65" i="5" s="1"/>
  <c r="K41" i="5"/>
  <c r="J269" i="5"/>
  <c r="K268" i="5" l="1"/>
</calcChain>
</file>

<file path=xl/sharedStrings.xml><?xml version="1.0" encoding="utf-8"?>
<sst xmlns="http://schemas.openxmlformats.org/spreadsheetml/2006/main" count="625" uniqueCount="292">
  <si>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</si>
  <si>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</si>
  <si>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</si>
  <si>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</si>
  <si>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</si>
  <si>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</si>
  <si>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</si>
  <si>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</si>
  <si>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</si>
  <si>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</si>
  <si>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</si>
  <si>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</si>
  <si>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</si>
  <si>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</si>
  <si>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</si>
  <si>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</si>
  <si>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</si>
  <si>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</si>
  <si>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</si>
  <si>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</si>
  <si>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</si>
  <si>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</si>
  <si>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</si>
  <si>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</si>
  <si>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</si>
  <si>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</si>
  <si>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</si>
  <si>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</si>
  <si>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</si>
  <si>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</si>
  <si>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</si>
  <si>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</si>
  <si>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</si>
  <si>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</si>
  <si>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</si>
  <si>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</si>
  <si>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</si>
  <si>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</si>
  <si>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</si>
  <si>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</si>
  <si>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</si>
  <si>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</si>
  <si>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</si>
  <si>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</si>
  <si>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</si>
  <si>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</si>
  <si>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</si>
  <si>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</si>
  <si>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</si>
  <si>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</si>
  <si>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</si>
  <si>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</si>
  <si>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</si>
  <si>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</si>
  <si>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</si>
  <si>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</si>
  <si>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</si>
  <si>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</si>
  <si>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</si>
  <si>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</si>
  <si>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</si>
  <si>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</si>
  <si>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</si>
  <si>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</si>
  <si>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</si>
  <si>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</si>
  <si>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</si>
  <si>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</si>
  <si>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</si>
  <si>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</si>
  <si>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</si>
  <si>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</si>
  <si>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</si>
  <si>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</si>
  <si>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</si>
  <si>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</si>
  <si>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</si>
  <si>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</si>
  <si>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</si>
  <si>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</si>
  <si>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</si>
  <si>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</si>
  <si>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</si>
  <si>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</si>
  <si>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</si>
  <si>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</si>
  <si>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</si>
  <si>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</si>
  <si>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</si>
  <si>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</si>
  <si>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</si>
  <si>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</si>
  <si>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</si>
  <si>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</si>
  <si>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</si>
  <si>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</si>
  <si>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</si>
  <si>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</si>
  <si>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</si>
  <si>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</si>
  <si>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</si>
  <si>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</si>
  <si>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</si>
  <si>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</si>
  <si>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</si>
  <si>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</si>
  <si>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</si>
  <si>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</si>
  <si>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</si>
  <si>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</si>
  <si>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</si>
  <si>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</si>
  <si>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</si>
  <si>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</si>
  <si>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</si>
  <si>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</si>
  <si>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</si>
  <si>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</si>
  <si>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</si>
  <si>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</si>
  <si>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</si>
  <si>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</si>
  <si>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</si>
  <si>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</si>
  <si>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</si>
  <si>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</si>
  <si>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</si>
  <si>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</si>
  <si>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</si>
  <si>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</si>
  <si>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</si>
  <si>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</si>
  <si>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</si>
  <si>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</si>
  <si>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</si>
  <si>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</si>
  <si>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</si>
  <si>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</si>
  <si>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</si>
  <si>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</si>
  <si>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</si>
  <si>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</si>
  <si>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</si>
  <si>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</si>
  <si>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</si>
  <si>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</si>
  <si>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</si>
  <si>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</si>
  <si>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</si>
  <si>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</si>
  <si>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</si>
  <si>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</si>
  <si>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</si>
  <si>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</si>
  <si>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</si>
  <si>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</si>
  <si>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</si>
  <si>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</si>
  <si>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</si>
  <si>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</si>
  <si>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</si>
  <si>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</si>
  <si>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</si>
  <si>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</si>
  <si>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</si>
  <si>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</si>
  <si>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</si>
  <si>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</si>
  <si>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</si>
  <si>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</si>
  <si>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</si>
  <si>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</si>
  <si>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</si>
  <si>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</si>
  <si>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</si>
  <si>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</si>
  <si>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</si>
  <si>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</si>
  <si>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</si>
  <si>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</si>
  <si>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</si>
  <si>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</si>
  <si>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</si>
  <si>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</si>
  <si>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</si>
  <si>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</si>
  <si>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</si>
  <si>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</si>
  <si>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</si>
  <si>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</si>
  <si>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</si>
  <si>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</si>
  <si>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</si>
  <si>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</si>
  <si>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</si>
  <si>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</si>
  <si>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</si>
  <si>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</si>
  <si>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</si>
  <si>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</si>
  <si>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</si>
  <si>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</si>
  <si>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</si>
  <si>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</si>
  <si>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</si>
  <si>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</si>
  <si>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</si>
  <si>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</si>
  <si>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</si>
  <si>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</si>
  <si>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</si>
  <si>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</si>
  <si>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</si>
  <si>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</si>
  <si>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</si>
  <si>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</si>
  <si>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</si>
  <si>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</si>
  <si>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</si>
  <si>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</si>
  <si>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</si>
  <si>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</si>
  <si>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</si>
  <si>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</si>
  <si>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</si>
  <si>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</si>
  <si>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</si>
  <si>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</si>
  <si>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</si>
  <si>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</si>
  <si>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</si>
  <si>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</si>
  <si>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</si>
  <si>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</si>
  <si>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</si>
  <si>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</si>
  <si>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</si>
  <si>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</si>
  <si>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</si>
  <si>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</si>
  <si>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</si>
  <si>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</si>
  <si>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</si>
  <si>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</si>
  <si>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</si>
  <si>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</si>
  <si>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</si>
  <si>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</si>
  <si>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</si>
  <si>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</si>
  <si>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</si>
  <si>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</si>
  <si>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</si>
  <si>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</si>
  <si>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</si>
  <si>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</si>
  <si>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</si>
  <si>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</si>
  <si>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</si>
  <si>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</si>
  <si>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</si>
  <si>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</si>
  <si>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</si>
  <si>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</si>
  <si>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</si>
  <si>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</si>
  <si>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</si>
  <si>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</si>
  <si>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</si>
  <si>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</si>
  <si>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</si>
  <si>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</si>
  <si>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</si>
  <si>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</si>
  <si>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</si>
  <si>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</si>
  <si>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</si>
  <si>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</si>
  <si>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</si>
  <si>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</si>
  <si>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</si>
  <si>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</si>
  <si>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</si>
  <si>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</si>
  <si>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</si>
  <si>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</si>
  <si>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</si>
  <si>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</si>
  <si>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</si>
  <si>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PRIMERA QUINCENA DE ENERO DE 2025</t>
  </si>
  <si>
    <t>A 148</t>
  </si>
  <si>
    <t>Graciano Maldonado Eliannt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</si>
</sst>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99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166" fontId="0" fillId="0" borderId="0" xfId="0" applyNumberFormat="1"/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66674</xdr:rowOff>
    </xdr:from>
    <xdr:to>
      <xdr:col>2</xdr:col>
      <xdr:colOff>1723796</xdr:colOff>
      <xdr:row>2</xdr:row>
      <xdr:rowOff>200024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4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142875</xdr:rowOff>
    </xdr:from>
    <xdr:to>
      <xdr:col>2</xdr:col>
      <xdr:colOff>1695221</xdr:colOff>
      <xdr:row>22</xdr:row>
      <xdr:rowOff>171450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58225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38100</xdr:rowOff>
    </xdr:from>
    <xdr:to>
      <xdr:col>2</xdr:col>
      <xdr:colOff>1695221</xdr:colOff>
      <xdr:row>44</xdr:row>
      <xdr:rowOff>171450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87850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68</xdr:row>
      <xdr:rowOff>57150</xdr:rowOff>
    </xdr:from>
    <xdr:to>
      <xdr:col>2</xdr:col>
      <xdr:colOff>1704746</xdr:colOff>
      <xdr:row>71</xdr:row>
      <xdr:rowOff>57150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5736550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93</xdr:row>
      <xdr:rowOff>38100</xdr:rowOff>
    </xdr:from>
    <xdr:to>
      <xdr:col>2</xdr:col>
      <xdr:colOff>1714271</xdr:colOff>
      <xdr:row>95</xdr:row>
      <xdr:rowOff>85725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4642425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2</xdr:col>
      <xdr:colOff>1695221</xdr:colOff>
      <xdr:row>118</xdr:row>
      <xdr:rowOff>0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76700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2</xdr:col>
      <xdr:colOff>1695221</xdr:colOff>
      <xdr:row>141</xdr:row>
      <xdr:rowOff>0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49125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2</xdr:col>
      <xdr:colOff>1695221</xdr:colOff>
      <xdr:row>167</xdr:row>
      <xdr:rowOff>0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864500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2</xdr:col>
      <xdr:colOff>1695221</xdr:colOff>
      <xdr:row>189</xdr:row>
      <xdr:rowOff>0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56025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2</xdr:col>
      <xdr:colOff>1695221</xdr:colOff>
      <xdr:row>208</xdr:row>
      <xdr:rowOff>0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314175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227</xdr:row>
      <xdr:rowOff>57150</xdr:rowOff>
    </xdr:from>
    <xdr:to>
      <xdr:col>2</xdr:col>
      <xdr:colOff>1714271</xdr:colOff>
      <xdr:row>230</xdr:row>
      <xdr:rowOff>57150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3629500"/>
          <a:ext cx="2257196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2</xdr:col>
      <xdr:colOff>1695221</xdr:colOff>
      <xdr:row>251</xdr:row>
      <xdr:rowOff>0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49525"/>
          <a:ext cx="2257196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46"/>
  <sheetViews>
    <sheetView tabSelected="1" zoomScaleNormal="100" workbookViewId="0">
      <selection activeCell="A249" sqref="A249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  <col min="17" max="17" width="6.140625" customWidth="1"/>
  </cols>
  <sheetData>
    <row r="1" spans="1:18" ht="13.5" customHeight="1" thickBot="1" x14ac:dyDescent="0.25">
      <c r="A1" s="1"/>
      <c r="B1" s="1"/>
      <c r="C1" s="1"/>
      <c r="D1" s="149" t="s">
        <v>0</v>
      </c>
      <c r="E1" s="149"/>
      <c r="F1" s="149"/>
      <c r="G1" s="149"/>
      <c r="H1" s="149"/>
      <c r="I1" s="1"/>
      <c r="J1" s="1"/>
      <c r="K1" s="2"/>
      <c r="L1" s="1"/>
    </row>
    <row r="2" spans="1:18" ht="15.75" customHeight="1" thickBot="1" x14ac:dyDescent="0.25">
      <c r="A2" s="1"/>
      <c r="B2" s="1"/>
      <c r="C2" s="1"/>
      <c r="D2" s="150" t="s">
        <v>1</v>
      </c>
      <c r="E2" s="150"/>
      <c r="F2" s="150"/>
      <c r="G2" s="150"/>
      <c r="H2" s="150"/>
      <c r="I2" s="1"/>
      <c r="J2" s="1"/>
      <c r="K2" s="2"/>
      <c r="L2" s="3" t="s">
        <v>2</v>
      </c>
    </row>
    <row r="3" spans="1:18" ht="17.25" customHeight="1" x14ac:dyDescent="0.2">
      <c r="A3" s="1"/>
      <c r="B3" s="1"/>
      <c r="C3" s="1"/>
      <c r="D3" s="151" t="s">
        <v>289</v>
      </c>
      <c r="E3" s="151"/>
      <c r="F3" s="151"/>
      <c r="G3" s="151"/>
      <c r="H3" s="151"/>
      <c r="I3" s="1"/>
      <c r="J3" s="1"/>
      <c r="K3" s="2"/>
      <c r="L3" s="1"/>
    </row>
    <row r="4" spans="1:18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8" ht="15.75" customHeight="1" thickBot="1" x14ac:dyDescent="0.25">
      <c r="A5" s="4"/>
      <c r="B5" s="4"/>
      <c r="C5" s="12"/>
      <c r="D5" s="6"/>
      <c r="E5" s="192" t="s">
        <v>3</v>
      </c>
      <c r="F5" s="192"/>
      <c r="G5" s="193" t="s">
        <v>4</v>
      </c>
      <c r="H5" s="194"/>
      <c r="I5" s="194"/>
      <c r="J5" s="195"/>
      <c r="K5" s="11"/>
      <c r="L5" s="12"/>
    </row>
    <row r="6" spans="1:18" ht="15" customHeight="1" thickBot="1" x14ac:dyDescent="0.25">
      <c r="A6" s="13" t="s">
        <v>5</v>
      </c>
      <c r="B6" s="154" t="s">
        <v>6</v>
      </c>
      <c r="C6" s="156" t="s">
        <v>7</v>
      </c>
      <c r="D6" s="158" t="s">
        <v>8</v>
      </c>
      <c r="E6" s="139" t="s">
        <v>9</v>
      </c>
      <c r="F6" s="141" t="s">
        <v>10</v>
      </c>
      <c r="G6" s="139" t="s">
        <v>11</v>
      </c>
      <c r="H6" s="139" t="s">
        <v>12</v>
      </c>
      <c r="I6" s="139" t="s">
        <v>10</v>
      </c>
      <c r="J6" s="139" t="s">
        <v>13</v>
      </c>
      <c r="K6" s="188" t="s">
        <v>14</v>
      </c>
      <c r="L6" s="190" t="s">
        <v>15</v>
      </c>
    </row>
    <row r="7" spans="1:18" ht="12" customHeight="1" thickBot="1" x14ac:dyDescent="0.25">
      <c r="A7" s="14" t="s">
        <v>16</v>
      </c>
      <c r="B7" s="165"/>
      <c r="C7" s="196"/>
      <c r="D7" s="197"/>
      <c r="E7" s="187"/>
      <c r="F7" s="198"/>
      <c r="G7" s="187"/>
      <c r="H7" s="187"/>
      <c r="I7" s="187"/>
      <c r="J7" s="187"/>
      <c r="K7" s="189"/>
      <c r="L7" s="191"/>
    </row>
    <row r="8" spans="1:18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8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5349</v>
      </c>
      <c r="F9" s="29"/>
      <c r="G9" s="30"/>
      <c r="H9" s="29"/>
      <c r="I9" s="31"/>
      <c r="J9" s="31"/>
      <c r="K9" s="29">
        <f t="shared" ref="K9:K15" si="0">SUM(E9:F9)-SUM(G9:J9)</f>
        <v>5349</v>
      </c>
      <c r="L9" s="32"/>
      <c r="M9">
        <v>1</v>
      </c>
      <c r="P9" s="138"/>
      <c r="R9" s="138"/>
    </row>
    <row r="10" spans="1:18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8805</v>
      </c>
      <c r="F10" s="29"/>
      <c r="G10" s="30"/>
      <c r="H10" s="31"/>
      <c r="I10" s="31"/>
      <c r="J10" s="31"/>
      <c r="K10" s="29">
        <f t="shared" si="0"/>
        <v>8805</v>
      </c>
      <c r="L10" s="32"/>
      <c r="M10">
        <v>1</v>
      </c>
      <c r="P10" s="138"/>
      <c r="R10" s="138"/>
    </row>
    <row r="11" spans="1:18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8468</v>
      </c>
      <c r="F11" s="29"/>
      <c r="G11" s="30"/>
      <c r="H11" s="31"/>
      <c r="I11" s="31"/>
      <c r="J11" s="31"/>
      <c r="K11" s="29">
        <f t="shared" si="0"/>
        <v>8468</v>
      </c>
      <c r="L11" s="32"/>
      <c r="M11">
        <v>1</v>
      </c>
      <c r="P11" s="138"/>
      <c r="R11" s="138"/>
    </row>
    <row r="12" spans="1:18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4930</v>
      </c>
      <c r="F12" s="29"/>
      <c r="G12" s="38"/>
      <c r="H12" s="29"/>
      <c r="I12" s="29"/>
      <c r="J12" s="31"/>
      <c r="K12" s="39">
        <f t="shared" si="0"/>
        <v>4930</v>
      </c>
      <c r="L12" s="40"/>
      <c r="M12">
        <v>1</v>
      </c>
      <c r="P12" s="138"/>
      <c r="R12" s="138"/>
    </row>
    <row r="13" spans="1:18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8003</v>
      </c>
      <c r="F13" s="29"/>
      <c r="G13" s="31"/>
      <c r="H13" s="43"/>
      <c r="I13" s="29"/>
      <c r="J13" s="29"/>
      <c r="K13" s="39">
        <f t="shared" si="0"/>
        <v>8003</v>
      </c>
      <c r="L13" s="44"/>
      <c r="M13">
        <v>1</v>
      </c>
      <c r="P13" s="138"/>
      <c r="R13" s="138"/>
    </row>
    <row r="14" spans="1:18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7629</v>
      </c>
      <c r="F14" s="29"/>
      <c r="G14" s="31"/>
      <c r="H14" s="29"/>
      <c r="I14" s="31"/>
      <c r="J14" s="31"/>
      <c r="K14" s="39">
        <f t="shared" si="0"/>
        <v>7629</v>
      </c>
      <c r="L14" s="32"/>
      <c r="M14">
        <v>1</v>
      </c>
      <c r="P14" s="138"/>
      <c r="R14" s="138"/>
    </row>
    <row r="15" spans="1:18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8468</v>
      </c>
      <c r="F15" s="29"/>
      <c r="G15" s="31"/>
      <c r="H15" s="29"/>
      <c r="I15" s="31"/>
      <c r="J15" s="31"/>
      <c r="K15" s="39">
        <f t="shared" si="0"/>
        <v>8468</v>
      </c>
      <c r="L15" s="32"/>
      <c r="M15">
        <v>1</v>
      </c>
      <c r="P15" s="138"/>
      <c r="R15" s="138"/>
    </row>
    <row r="16" spans="1:18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3658</v>
      </c>
      <c r="F16" s="29"/>
      <c r="G16" s="30"/>
      <c r="H16" s="31"/>
      <c r="I16" s="31"/>
      <c r="J16" s="31"/>
      <c r="K16" s="29">
        <f>SUM(E16:F16)-SUM(G16:J16)</f>
        <v>3658</v>
      </c>
      <c r="L16" s="32"/>
      <c r="M16">
        <v>1</v>
      </c>
      <c r="P16" s="138"/>
      <c r="R16" s="138"/>
    </row>
    <row r="17" spans="1:18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3080</v>
      </c>
      <c r="F17" s="29"/>
      <c r="G17" s="30"/>
      <c r="H17" s="29"/>
      <c r="I17" s="31"/>
      <c r="J17" s="31"/>
      <c r="K17" s="29">
        <f>SUM(E17:F17)-SUM(G17:J17)</f>
        <v>3080</v>
      </c>
      <c r="L17" s="32"/>
      <c r="M17">
        <v>1</v>
      </c>
      <c r="P17" s="138"/>
      <c r="R17" s="138"/>
    </row>
    <row r="18" spans="1:18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2355</v>
      </c>
      <c r="F18" s="29"/>
      <c r="G18" s="39"/>
      <c r="H18" s="29"/>
      <c r="I18" s="31"/>
      <c r="J18" s="29"/>
      <c r="K18" s="29">
        <f>SUM(E18:F18)-SUM(G18:J18)</f>
        <v>2355</v>
      </c>
      <c r="L18" s="46"/>
      <c r="M18">
        <v>1</v>
      </c>
      <c r="P18" s="138"/>
      <c r="R18" s="138"/>
    </row>
    <row r="19" spans="1:18" ht="12" customHeight="1" thickBot="1" x14ac:dyDescent="0.25">
      <c r="A19" s="47"/>
      <c r="B19" s="47"/>
      <c r="C19" s="48"/>
      <c r="D19" s="49" t="s">
        <v>18</v>
      </c>
      <c r="E19" s="50">
        <f>SUM(E9:E18)</f>
        <v>60745</v>
      </c>
      <c r="F19" s="50">
        <f t="shared" ref="F19:J19" si="1">SUM(F9:F18)</f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>SUM(K9:K18)</f>
        <v>60745</v>
      </c>
      <c r="L19" s="4"/>
      <c r="M19" s="124">
        <f>SUM(M9:M18)</f>
        <v>10</v>
      </c>
      <c r="P19" s="138"/>
      <c r="R19" s="138"/>
    </row>
    <row r="20" spans="1:18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  <c r="P20" s="138"/>
      <c r="R20" s="138"/>
    </row>
    <row r="21" spans="1:18" ht="19.5" customHeight="1" thickBot="1" x14ac:dyDescent="0.25">
      <c r="A21" s="1"/>
      <c r="B21" s="1"/>
      <c r="C21" s="1"/>
      <c r="D21" s="149" t="s">
        <v>0</v>
      </c>
      <c r="E21" s="149"/>
      <c r="F21" s="149"/>
      <c r="G21" s="149"/>
      <c r="H21" s="149"/>
      <c r="I21" s="1"/>
      <c r="J21" s="1"/>
      <c r="K21" s="2"/>
      <c r="L21" s="1"/>
      <c r="P21" s="138"/>
      <c r="R21" s="138"/>
    </row>
    <row r="22" spans="1:18" ht="18" customHeight="1" thickBot="1" x14ac:dyDescent="0.25">
      <c r="A22" s="1"/>
      <c r="B22" s="1"/>
      <c r="C22" s="1"/>
      <c r="D22" s="150" t="s">
        <v>1</v>
      </c>
      <c r="E22" s="150"/>
      <c r="F22" s="150"/>
      <c r="G22" s="150"/>
      <c r="H22" s="150"/>
      <c r="I22" s="1"/>
      <c r="J22" s="1"/>
      <c r="K22" s="2"/>
      <c r="L22" s="3" t="s">
        <v>40</v>
      </c>
      <c r="P22" s="138"/>
      <c r="R22" s="138"/>
    </row>
    <row r="23" spans="1:18" ht="18" customHeight="1" x14ac:dyDescent="0.2">
      <c r="A23" s="1"/>
      <c r="B23" s="1"/>
      <c r="C23" s="1"/>
      <c r="D23" s="151" t="s">
        <v>289</v>
      </c>
      <c r="E23" s="151"/>
      <c r="F23" s="151"/>
      <c r="G23" s="151"/>
      <c r="H23" s="151"/>
      <c r="I23" s="1"/>
      <c r="J23" s="1"/>
      <c r="K23" s="2"/>
      <c r="L23" s="1"/>
      <c r="P23" s="138"/>
      <c r="R23" s="138"/>
    </row>
    <row r="24" spans="1:18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  <c r="P24" s="138"/>
      <c r="R24" s="138"/>
    </row>
    <row r="25" spans="1:18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  <c r="P25" s="138"/>
      <c r="R25" s="138"/>
    </row>
    <row r="26" spans="1:18" ht="18.75" customHeight="1" thickBot="1" x14ac:dyDescent="0.25">
      <c r="A26" s="4"/>
      <c r="B26" s="4"/>
      <c r="C26" s="12"/>
      <c r="D26" s="6"/>
      <c r="E26" s="192" t="s">
        <v>3</v>
      </c>
      <c r="F26" s="192"/>
      <c r="G26" s="193" t="s">
        <v>4</v>
      </c>
      <c r="H26" s="194"/>
      <c r="I26" s="194"/>
      <c r="J26" s="195"/>
      <c r="K26" s="11"/>
      <c r="L26" s="12"/>
      <c r="P26" s="138"/>
      <c r="R26" s="138"/>
    </row>
    <row r="27" spans="1:18" s="52" customFormat="1" ht="15" customHeight="1" thickBot="1" x14ac:dyDescent="0.25">
      <c r="A27" s="13" t="s">
        <v>5</v>
      </c>
      <c r="B27" s="154" t="s">
        <v>6</v>
      </c>
      <c r="C27" s="156" t="s">
        <v>7</v>
      </c>
      <c r="D27" s="158" t="s">
        <v>8</v>
      </c>
      <c r="E27" s="139" t="s">
        <v>9</v>
      </c>
      <c r="F27" s="141" t="s">
        <v>10</v>
      </c>
      <c r="G27" s="139" t="s">
        <v>11</v>
      </c>
      <c r="H27" s="139" t="s">
        <v>12</v>
      </c>
      <c r="I27" s="139" t="s">
        <v>10</v>
      </c>
      <c r="J27" s="139" t="s">
        <v>13</v>
      </c>
      <c r="K27" s="188" t="s">
        <v>14</v>
      </c>
      <c r="L27" s="190" t="s">
        <v>15</v>
      </c>
      <c r="P27" s="138"/>
      <c r="Q27"/>
      <c r="R27" s="138"/>
    </row>
    <row r="28" spans="1:18" ht="12" customHeight="1" thickBot="1" x14ac:dyDescent="0.25">
      <c r="A28" s="14" t="s">
        <v>16</v>
      </c>
      <c r="B28" s="165"/>
      <c r="C28" s="196"/>
      <c r="D28" s="197"/>
      <c r="E28" s="187"/>
      <c r="F28" s="198"/>
      <c r="G28" s="187"/>
      <c r="H28" s="187"/>
      <c r="I28" s="187"/>
      <c r="J28" s="187"/>
      <c r="K28" s="189"/>
      <c r="L28" s="191"/>
      <c r="P28" s="138"/>
      <c r="R28" s="138"/>
    </row>
    <row r="29" spans="1:18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  <c r="P29" s="138"/>
      <c r="R29" s="138"/>
    </row>
    <row r="30" spans="1:18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2541</v>
      </c>
      <c r="F30" s="29"/>
      <c r="G30" s="29"/>
      <c r="H30" s="29"/>
      <c r="I30" s="29"/>
      <c r="J30" s="29"/>
      <c r="K30" s="29">
        <f t="shared" ref="K30:K40" si="2">SUM(E30:F30)-SUM(G30:J30)</f>
        <v>2541</v>
      </c>
      <c r="L30" s="53"/>
      <c r="M30">
        <v>1</v>
      </c>
      <c r="P30" s="138"/>
      <c r="R30" s="138"/>
    </row>
    <row r="31" spans="1:18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3664</v>
      </c>
      <c r="F31" s="29"/>
      <c r="G31" s="29"/>
      <c r="H31" s="29"/>
      <c r="I31" s="29"/>
      <c r="J31" s="29"/>
      <c r="K31" s="29">
        <f t="shared" si="2"/>
        <v>3664</v>
      </c>
      <c r="L31" s="54"/>
      <c r="M31">
        <v>1</v>
      </c>
      <c r="P31" s="138"/>
      <c r="R31" s="138"/>
    </row>
    <row r="32" spans="1:18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3663</v>
      </c>
      <c r="F32" s="29"/>
      <c r="G32" s="29"/>
      <c r="H32" s="29"/>
      <c r="I32" s="29"/>
      <c r="J32" s="29"/>
      <c r="K32" s="29">
        <f t="shared" si="2"/>
        <v>3663</v>
      </c>
      <c r="L32" s="54"/>
      <c r="M32">
        <v>1</v>
      </c>
      <c r="P32" s="138"/>
      <c r="R32" s="138"/>
    </row>
    <row r="33" spans="1:18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1826</v>
      </c>
      <c r="F33" s="29"/>
      <c r="G33" s="29"/>
      <c r="H33" s="29"/>
      <c r="I33" s="29"/>
      <c r="J33" s="29"/>
      <c r="K33" s="29">
        <f t="shared" si="2"/>
        <v>1826</v>
      </c>
      <c r="L33" s="54"/>
      <c r="M33">
        <v>1</v>
      </c>
      <c r="P33" s="138"/>
      <c r="R33" s="138"/>
    </row>
    <row r="34" spans="1:18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2419</v>
      </c>
      <c r="F34" s="29"/>
      <c r="G34" s="29"/>
      <c r="H34" s="29"/>
      <c r="I34" s="29"/>
      <c r="J34" s="29"/>
      <c r="K34" s="29">
        <f t="shared" si="2"/>
        <v>2419</v>
      </c>
      <c r="L34" s="54"/>
      <c r="M34">
        <v>1</v>
      </c>
      <c r="P34" s="138"/>
      <c r="R34" s="138"/>
    </row>
    <row r="35" spans="1:18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3811</v>
      </c>
      <c r="F35" s="55"/>
      <c r="G35" s="55"/>
      <c r="H35" s="29"/>
      <c r="I35" s="29"/>
      <c r="J35" s="29"/>
      <c r="K35" s="29">
        <f t="shared" si="2"/>
        <v>3811</v>
      </c>
      <c r="L35" s="54"/>
      <c r="M35">
        <v>1</v>
      </c>
      <c r="P35" s="138"/>
      <c r="R35" s="138"/>
    </row>
    <row r="36" spans="1:18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6027</v>
      </c>
      <c r="F36" s="29"/>
      <c r="G36" s="29"/>
      <c r="H36" s="29"/>
      <c r="I36" s="29"/>
      <c r="J36" s="29"/>
      <c r="K36" s="29">
        <f t="shared" si="2"/>
        <v>6027</v>
      </c>
      <c r="L36" s="54"/>
      <c r="M36">
        <v>1</v>
      </c>
      <c r="P36" s="138"/>
      <c r="R36" s="138"/>
    </row>
    <row r="37" spans="1:18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3811</v>
      </c>
      <c r="F37" s="29"/>
      <c r="G37" s="29"/>
      <c r="H37" s="29"/>
      <c r="I37" s="29"/>
      <c r="J37" s="29"/>
      <c r="K37" s="29">
        <f t="shared" si="2"/>
        <v>3811</v>
      </c>
      <c r="L37" s="54"/>
      <c r="M37">
        <v>1</v>
      </c>
      <c r="P37" s="138"/>
      <c r="R37" s="138"/>
    </row>
    <row r="38" spans="1:18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3811</v>
      </c>
      <c r="F38" s="29"/>
      <c r="G38" s="29"/>
      <c r="H38" s="29"/>
      <c r="I38" s="29"/>
      <c r="J38" s="29"/>
      <c r="K38" s="29">
        <f t="shared" si="2"/>
        <v>3811</v>
      </c>
      <c r="L38" s="54"/>
      <c r="M38">
        <v>1</v>
      </c>
      <c r="P38" s="138"/>
      <c r="R38" s="138"/>
    </row>
    <row r="39" spans="1:18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7093</v>
      </c>
      <c r="F39" s="29"/>
      <c r="G39" s="29"/>
      <c r="H39" s="29"/>
      <c r="I39" s="29"/>
      <c r="J39" s="29"/>
      <c r="K39" s="29">
        <f t="shared" si="2"/>
        <v>7093</v>
      </c>
      <c r="L39" s="54"/>
      <c r="M39">
        <v>1</v>
      </c>
      <c r="P39" s="138"/>
      <c r="R39" s="138"/>
    </row>
    <row r="40" spans="1:18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6254</v>
      </c>
      <c r="F40" s="29"/>
      <c r="G40" s="29"/>
      <c r="H40" s="29"/>
      <c r="I40" s="29"/>
      <c r="J40" s="29"/>
      <c r="K40" s="29">
        <f t="shared" si="2"/>
        <v>6254</v>
      </c>
      <c r="L40" s="58"/>
      <c r="M40">
        <v>1</v>
      </c>
      <c r="P40" s="138"/>
      <c r="R40" s="138"/>
    </row>
    <row r="41" spans="1:18" ht="33" customHeight="1" thickBot="1" x14ac:dyDescent="0.25">
      <c r="A41" s="47"/>
      <c r="B41" s="47"/>
      <c r="C41" s="48"/>
      <c r="D41" s="59" t="s">
        <v>18</v>
      </c>
      <c r="E41" s="60">
        <f>SUM(E30:E40)</f>
        <v>44920</v>
      </c>
      <c r="F41" s="60">
        <f t="shared" ref="F41:K41" si="3">SUM(F30:F40)</f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44920</v>
      </c>
      <c r="L41" s="61"/>
      <c r="M41" s="62">
        <f>SUM(M30:M40)</f>
        <v>11</v>
      </c>
      <c r="P41" s="138"/>
      <c r="R41" s="138"/>
    </row>
    <row r="42" spans="1:18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  <c r="P42" s="138"/>
      <c r="R42" s="138"/>
    </row>
    <row r="43" spans="1:18" ht="15.75" customHeight="1" thickBot="1" x14ac:dyDescent="0.25">
      <c r="A43" s="1"/>
      <c r="B43" s="1"/>
      <c r="C43" s="67"/>
      <c r="D43" s="174" t="s">
        <v>0</v>
      </c>
      <c r="E43" s="175"/>
      <c r="F43" s="175"/>
      <c r="G43" s="175"/>
      <c r="H43" s="176"/>
      <c r="I43" s="67"/>
      <c r="J43" s="67"/>
      <c r="K43" s="68"/>
      <c r="L43" s="67"/>
      <c r="P43" s="138"/>
      <c r="R43" s="138"/>
    </row>
    <row r="44" spans="1:18" ht="13.5" customHeight="1" thickBot="1" x14ac:dyDescent="0.25">
      <c r="A44" s="1"/>
      <c r="B44" s="1"/>
      <c r="C44" s="67"/>
      <c r="D44" s="177" t="s">
        <v>1</v>
      </c>
      <c r="E44" s="178"/>
      <c r="F44" s="178"/>
      <c r="G44" s="178"/>
      <c r="H44" s="179"/>
      <c r="I44" s="67"/>
      <c r="J44" s="67"/>
      <c r="K44" s="68"/>
      <c r="L44" s="69" t="s">
        <v>65</v>
      </c>
      <c r="P44" s="138"/>
      <c r="R44" s="138"/>
    </row>
    <row r="45" spans="1:18" ht="14.25" customHeight="1" x14ac:dyDescent="0.2">
      <c r="A45" s="1"/>
      <c r="B45" s="1"/>
      <c r="C45" s="67"/>
      <c r="D45" s="180" t="s">
        <v>289</v>
      </c>
      <c r="E45" s="181"/>
      <c r="F45" s="181"/>
      <c r="G45" s="181"/>
      <c r="H45" s="182"/>
      <c r="I45" s="67"/>
      <c r="J45" s="67"/>
      <c r="K45" s="68"/>
      <c r="L45" s="67"/>
      <c r="P45" s="138"/>
      <c r="R45" s="138"/>
    </row>
    <row r="46" spans="1:18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  <c r="P46" s="138"/>
      <c r="R46" s="138"/>
    </row>
    <row r="47" spans="1:18" ht="16.5" customHeight="1" thickBot="1" x14ac:dyDescent="0.25">
      <c r="A47" s="4"/>
      <c r="B47" s="4"/>
      <c r="C47" s="70"/>
      <c r="D47" s="71"/>
      <c r="E47" s="183" t="s">
        <v>3</v>
      </c>
      <c r="F47" s="184"/>
      <c r="G47" s="184" t="s">
        <v>4</v>
      </c>
      <c r="H47" s="184"/>
      <c r="I47" s="184"/>
      <c r="J47" s="184"/>
      <c r="K47" s="74"/>
      <c r="L47" s="75"/>
      <c r="P47" s="138"/>
      <c r="R47" s="138"/>
    </row>
    <row r="48" spans="1:18" ht="15" customHeight="1" x14ac:dyDescent="0.2">
      <c r="A48" s="76" t="s">
        <v>5</v>
      </c>
      <c r="B48" s="168" t="s">
        <v>6</v>
      </c>
      <c r="C48" s="185" t="s">
        <v>7</v>
      </c>
      <c r="D48" s="185" t="s">
        <v>8</v>
      </c>
      <c r="E48" s="168" t="s">
        <v>9</v>
      </c>
      <c r="F48" s="168" t="s">
        <v>10</v>
      </c>
      <c r="G48" s="168" t="s">
        <v>11</v>
      </c>
      <c r="H48" s="168" t="s">
        <v>12</v>
      </c>
      <c r="I48" s="168" t="s">
        <v>10</v>
      </c>
      <c r="J48" s="168" t="s">
        <v>13</v>
      </c>
      <c r="K48" s="170" t="s">
        <v>14</v>
      </c>
      <c r="L48" s="172" t="s">
        <v>15</v>
      </c>
      <c r="P48" s="138"/>
      <c r="R48" s="138"/>
    </row>
    <row r="49" spans="1:18" ht="13.5" thickBot="1" x14ac:dyDescent="0.25">
      <c r="A49" s="77" t="s">
        <v>16</v>
      </c>
      <c r="B49" s="169"/>
      <c r="C49" s="186"/>
      <c r="D49" s="186"/>
      <c r="E49" s="169"/>
      <c r="F49" s="169"/>
      <c r="G49" s="169"/>
      <c r="H49" s="169"/>
      <c r="I49" s="169"/>
      <c r="J49" s="169"/>
      <c r="K49" s="171"/>
      <c r="L49" s="173"/>
      <c r="P49" s="138"/>
      <c r="R49" s="138"/>
    </row>
    <row r="50" spans="1:18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  <c r="P50" s="138"/>
      <c r="R50" s="138"/>
    </row>
    <row r="51" spans="1:18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3811</v>
      </c>
      <c r="F51" s="29"/>
      <c r="G51" s="29"/>
      <c r="H51" s="29"/>
      <c r="I51" s="29"/>
      <c r="J51" s="29"/>
      <c r="K51" s="29">
        <f t="shared" ref="K51:K64" si="4">SUM(E51:F51)-SUM(G51:J51)</f>
        <v>3811</v>
      </c>
      <c r="L51" s="58"/>
      <c r="M51">
        <v>1</v>
      </c>
      <c r="P51" s="138"/>
      <c r="R51" s="138"/>
    </row>
    <row r="52" spans="1:18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7093</v>
      </c>
      <c r="F52" s="29"/>
      <c r="G52" s="29"/>
      <c r="H52" s="29"/>
      <c r="I52" s="29"/>
      <c r="J52" s="29"/>
      <c r="K52" s="29">
        <f t="shared" si="4"/>
        <v>7093</v>
      </c>
      <c r="L52" s="54"/>
      <c r="M52">
        <v>1</v>
      </c>
      <c r="P52" s="138"/>
      <c r="R52" s="138"/>
    </row>
    <row r="53" spans="1:18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6254</v>
      </c>
      <c r="F53" s="29"/>
      <c r="G53" s="55"/>
      <c r="H53" s="29"/>
      <c r="I53" s="29"/>
      <c r="J53" s="29"/>
      <c r="K53" s="46">
        <f t="shared" si="4"/>
        <v>6254</v>
      </c>
      <c r="L53" s="85"/>
      <c r="M53">
        <v>1</v>
      </c>
      <c r="P53" s="138"/>
      <c r="R53" s="138"/>
    </row>
    <row r="54" spans="1:18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3811</v>
      </c>
      <c r="F54" s="29"/>
      <c r="G54" s="55"/>
      <c r="H54" s="29"/>
      <c r="I54" s="29"/>
      <c r="J54" s="29"/>
      <c r="K54" s="46">
        <f t="shared" si="4"/>
        <v>3811</v>
      </c>
      <c r="L54" s="85"/>
      <c r="M54">
        <v>1</v>
      </c>
      <c r="P54" s="138"/>
      <c r="R54" s="138"/>
    </row>
    <row r="55" spans="1:18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6254</v>
      </c>
      <c r="F55" s="29"/>
      <c r="G55" s="55"/>
      <c r="H55" s="29"/>
      <c r="I55" s="29"/>
      <c r="J55" s="29"/>
      <c r="K55" s="46">
        <f t="shared" si="4"/>
        <v>6254</v>
      </c>
      <c r="L55" s="85"/>
      <c r="M55">
        <v>1</v>
      </c>
      <c r="P55" s="138"/>
      <c r="R55" s="138"/>
    </row>
    <row r="56" spans="1:18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4574</v>
      </c>
      <c r="F56" s="55"/>
      <c r="G56" s="55"/>
      <c r="H56" s="29"/>
      <c r="I56" s="29"/>
      <c r="J56" s="29"/>
      <c r="K56" s="29">
        <f t="shared" si="4"/>
        <v>4574</v>
      </c>
      <c r="L56" s="85"/>
      <c r="M56">
        <v>1</v>
      </c>
      <c r="P56" s="138"/>
      <c r="R56" s="138"/>
    </row>
    <row r="57" spans="1:18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3811</v>
      </c>
      <c r="F57" s="29"/>
      <c r="G57" s="29"/>
      <c r="H57" s="29"/>
      <c r="I57" s="29"/>
      <c r="J57" s="29"/>
      <c r="K57" s="29">
        <f t="shared" si="4"/>
        <v>3811</v>
      </c>
      <c r="L57" s="54"/>
      <c r="M57">
        <v>1</v>
      </c>
      <c r="P57" s="138"/>
      <c r="R57" s="138"/>
    </row>
    <row r="58" spans="1:18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1904</v>
      </c>
      <c r="F58" s="55"/>
      <c r="G58" s="55"/>
      <c r="H58" s="29"/>
      <c r="I58" s="29"/>
      <c r="J58" s="29"/>
      <c r="K58" s="29">
        <f t="shared" si="4"/>
        <v>1904</v>
      </c>
      <c r="L58" s="54"/>
      <c r="M58">
        <v>1</v>
      </c>
      <c r="P58" s="138"/>
      <c r="R58" s="138"/>
    </row>
    <row r="59" spans="1:18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1825</v>
      </c>
      <c r="F59" s="29"/>
      <c r="G59" s="29"/>
      <c r="H59" s="29"/>
      <c r="I59" s="29"/>
      <c r="J59" s="29"/>
      <c r="K59" s="46">
        <f t="shared" si="4"/>
        <v>1825</v>
      </c>
      <c r="L59" s="53"/>
      <c r="M59">
        <v>1</v>
      </c>
      <c r="P59" s="138"/>
      <c r="R59" s="138"/>
    </row>
    <row r="60" spans="1:18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1428</v>
      </c>
      <c r="F60" s="29"/>
      <c r="G60" s="29"/>
      <c r="H60" s="29"/>
      <c r="I60" s="29"/>
      <c r="J60" s="29"/>
      <c r="K60" s="46">
        <f t="shared" si="4"/>
        <v>1428</v>
      </c>
      <c r="L60" s="53"/>
      <c r="M60">
        <v>1</v>
      </c>
      <c r="P60" s="138"/>
      <c r="R60" s="138"/>
    </row>
    <row r="61" spans="1:18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2115</v>
      </c>
      <c r="F61" s="29"/>
      <c r="G61" s="29"/>
      <c r="H61" s="29"/>
      <c r="I61" s="29"/>
      <c r="J61" s="29"/>
      <c r="K61" s="46">
        <f t="shared" si="4"/>
        <v>2115</v>
      </c>
      <c r="L61" s="53"/>
      <c r="M61">
        <v>1</v>
      </c>
      <c r="P61" s="138"/>
      <c r="R61" s="138"/>
    </row>
    <row r="62" spans="1:18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1145</v>
      </c>
      <c r="F62" s="29"/>
      <c r="G62" s="29"/>
      <c r="H62" s="29"/>
      <c r="I62" s="29"/>
      <c r="J62" s="29"/>
      <c r="K62" s="29">
        <f t="shared" si="4"/>
        <v>1145</v>
      </c>
      <c r="L62" s="86"/>
      <c r="M62">
        <v>1</v>
      </c>
      <c r="P62" s="138"/>
      <c r="R62" s="138"/>
    </row>
    <row r="63" spans="1:18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15689</v>
      </c>
      <c r="F63" s="29"/>
      <c r="G63" s="29"/>
      <c r="H63" s="29"/>
      <c r="I63" s="29"/>
      <c r="J63" s="29"/>
      <c r="K63" s="29">
        <f t="shared" si="4"/>
        <v>15689</v>
      </c>
      <c r="L63" s="54"/>
      <c r="M63">
        <v>1</v>
      </c>
      <c r="P63" s="138"/>
      <c r="R63" s="138"/>
    </row>
    <row r="64" spans="1:18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3274</v>
      </c>
      <c r="F64" s="29"/>
      <c r="G64" s="29"/>
      <c r="H64" s="29"/>
      <c r="I64" s="29"/>
      <c r="J64" s="29"/>
      <c r="K64" s="29">
        <f t="shared" si="4"/>
        <v>3274</v>
      </c>
      <c r="L64" s="54"/>
      <c r="M64">
        <v>1</v>
      </c>
      <c r="P64" s="138"/>
      <c r="R64" s="138"/>
    </row>
    <row r="65" spans="1:18" ht="12" customHeight="1" thickBot="1" x14ac:dyDescent="0.25">
      <c r="A65" s="87"/>
      <c r="B65" s="87"/>
      <c r="C65" s="87"/>
      <c r="D65" s="49" t="s">
        <v>18</v>
      </c>
      <c r="E65" s="88">
        <f>SUM(E51:E64)</f>
        <v>62988</v>
      </c>
      <c r="F65" s="88">
        <f t="shared" ref="F65:K65" si="5">SUM(F51:F64)</f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62988</v>
      </c>
      <c r="L65" s="87"/>
      <c r="M65" s="89">
        <f>SUM(M51:M64)</f>
        <v>14</v>
      </c>
      <c r="P65" s="138"/>
      <c r="R65" s="138"/>
    </row>
    <row r="66" spans="1:18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  <c r="P66" s="138"/>
      <c r="R66" s="138"/>
    </row>
    <row r="67" spans="1:18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  <c r="P67" s="138"/>
      <c r="R67" s="138"/>
    </row>
    <row r="68" spans="1:18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  <c r="P68" s="138"/>
      <c r="R68" s="138"/>
    </row>
    <row r="69" spans="1:18" ht="13.5" thickBot="1" x14ac:dyDescent="0.25">
      <c r="A69" s="1"/>
      <c r="B69" s="1"/>
      <c r="C69" s="1"/>
      <c r="D69" s="149" t="s">
        <v>0</v>
      </c>
      <c r="E69" s="149"/>
      <c r="F69" s="149"/>
      <c r="G69" s="149"/>
      <c r="H69" s="149"/>
      <c r="I69" s="1"/>
      <c r="J69" s="1"/>
      <c r="K69" s="2"/>
      <c r="L69" s="1"/>
      <c r="P69" s="138"/>
      <c r="R69" s="138"/>
    </row>
    <row r="70" spans="1:18" ht="13.5" thickBot="1" x14ac:dyDescent="0.25">
      <c r="A70" s="1"/>
      <c r="B70" s="1"/>
      <c r="C70" s="1"/>
      <c r="D70" s="150" t="s">
        <v>1</v>
      </c>
      <c r="E70" s="150"/>
      <c r="F70" s="150"/>
      <c r="G70" s="150"/>
      <c r="H70" s="150"/>
      <c r="I70" s="1"/>
      <c r="J70" s="1"/>
      <c r="K70" s="2"/>
      <c r="L70" s="3" t="s">
        <v>94</v>
      </c>
      <c r="P70" s="138"/>
      <c r="R70" s="138"/>
    </row>
    <row r="71" spans="1:18" x14ac:dyDescent="0.2">
      <c r="A71" s="1"/>
      <c r="B71" s="1"/>
      <c r="C71" s="1"/>
      <c r="D71" s="151" t="s">
        <v>289</v>
      </c>
      <c r="E71" s="151"/>
      <c r="F71" s="151"/>
      <c r="G71" s="151"/>
      <c r="H71" s="151"/>
      <c r="I71" s="1"/>
      <c r="J71" s="1"/>
      <c r="K71" s="2"/>
      <c r="L71" s="1"/>
      <c r="P71" s="138"/>
      <c r="R71" s="138"/>
    </row>
    <row r="72" spans="1:18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  <c r="P72" s="138"/>
      <c r="R72" s="138"/>
    </row>
    <row r="73" spans="1:18" ht="13.5" thickBot="1" x14ac:dyDescent="0.25">
      <c r="P73" s="138"/>
      <c r="R73" s="138"/>
    </row>
    <row r="74" spans="1:18" ht="13.5" thickBot="1" x14ac:dyDescent="0.25">
      <c r="A74" s="4"/>
      <c r="B74" s="4"/>
      <c r="C74" s="5"/>
      <c r="D74" s="6"/>
      <c r="E74" s="152" t="s">
        <v>3</v>
      </c>
      <c r="F74" s="152"/>
      <c r="G74" s="153" t="s">
        <v>4</v>
      </c>
      <c r="H74" s="153"/>
      <c r="I74" s="153"/>
      <c r="J74" s="153"/>
      <c r="K74" s="11"/>
      <c r="L74" s="12"/>
      <c r="P74" s="138"/>
      <c r="R74" s="138"/>
    </row>
    <row r="75" spans="1:18" ht="13.5" thickBot="1" x14ac:dyDescent="0.25">
      <c r="A75" s="13" t="s">
        <v>5</v>
      </c>
      <c r="B75" s="154" t="s">
        <v>6</v>
      </c>
      <c r="C75" s="156" t="s">
        <v>7</v>
      </c>
      <c r="D75" s="158" t="s">
        <v>8</v>
      </c>
      <c r="E75" s="139" t="s">
        <v>9</v>
      </c>
      <c r="F75" s="141" t="s">
        <v>10</v>
      </c>
      <c r="G75" s="139" t="s">
        <v>11</v>
      </c>
      <c r="H75" s="141" t="s">
        <v>12</v>
      </c>
      <c r="I75" s="139" t="s">
        <v>10</v>
      </c>
      <c r="J75" s="143" t="s">
        <v>13</v>
      </c>
      <c r="K75" s="145" t="s">
        <v>14</v>
      </c>
      <c r="L75" s="147" t="s">
        <v>15</v>
      </c>
      <c r="P75" s="138"/>
      <c r="R75" s="138"/>
    </row>
    <row r="76" spans="1:18" ht="13.5" thickBot="1" x14ac:dyDescent="0.25">
      <c r="A76" s="95" t="s">
        <v>16</v>
      </c>
      <c r="B76" s="165"/>
      <c r="C76" s="166"/>
      <c r="D76" s="167"/>
      <c r="E76" s="160"/>
      <c r="F76" s="161"/>
      <c r="G76" s="160"/>
      <c r="H76" s="161"/>
      <c r="I76" s="160"/>
      <c r="J76" s="162"/>
      <c r="K76" s="163"/>
      <c r="L76" s="164"/>
      <c r="P76" s="138"/>
      <c r="R76" s="138"/>
    </row>
    <row r="77" spans="1:18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37"/>
      <c r="P77" s="138"/>
      <c r="R77" s="138"/>
    </row>
    <row r="78" spans="1:18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2310</v>
      </c>
      <c r="F78" s="29"/>
      <c r="G78" s="29"/>
      <c r="H78" s="29"/>
      <c r="I78" s="29"/>
      <c r="J78" s="29"/>
      <c r="K78" s="29">
        <f t="shared" ref="K78:K89" si="6">SUM(E78:F78)-SUM(G78:J78)</f>
        <v>2310</v>
      </c>
      <c r="L78" s="55"/>
      <c r="M78">
        <v>1</v>
      </c>
      <c r="P78" s="138"/>
      <c r="R78" s="138"/>
    </row>
    <row r="79" spans="1:18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7809</v>
      </c>
      <c r="F79" s="29"/>
      <c r="G79" s="29"/>
      <c r="H79" s="29"/>
      <c r="I79" s="29"/>
      <c r="J79" s="29"/>
      <c r="K79" s="29">
        <f t="shared" si="6"/>
        <v>7809</v>
      </c>
      <c r="L79" s="55"/>
      <c r="M79">
        <v>1</v>
      </c>
      <c r="P79" s="138"/>
      <c r="R79" s="138"/>
    </row>
    <row r="80" spans="1:18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5590</v>
      </c>
      <c r="F80" s="29"/>
      <c r="G80" s="29"/>
      <c r="H80" s="29"/>
      <c r="I80" s="29"/>
      <c r="J80" s="29"/>
      <c r="K80" s="29">
        <f t="shared" si="6"/>
        <v>5590</v>
      </c>
      <c r="L80" s="55"/>
      <c r="M80">
        <v>1</v>
      </c>
      <c r="P80" s="138"/>
      <c r="R80" s="138"/>
    </row>
    <row r="81" spans="1:18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2957</v>
      </c>
      <c r="F81" s="29"/>
      <c r="G81" s="29"/>
      <c r="H81" s="29"/>
      <c r="I81" s="29"/>
      <c r="J81" s="29"/>
      <c r="K81" s="29">
        <f t="shared" si="6"/>
        <v>2957</v>
      </c>
      <c r="L81" s="55"/>
      <c r="M81">
        <v>1</v>
      </c>
      <c r="P81" s="138"/>
      <c r="R81" s="138"/>
    </row>
    <row r="82" spans="1:18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1227</v>
      </c>
      <c r="F82" s="29"/>
      <c r="G82" s="29"/>
      <c r="H82" s="29"/>
      <c r="I82" s="29"/>
      <c r="J82" s="29"/>
      <c r="K82" s="29">
        <f t="shared" si="6"/>
        <v>1227</v>
      </c>
      <c r="L82" s="55"/>
      <c r="M82">
        <v>1</v>
      </c>
      <c r="P82" s="138"/>
      <c r="R82" s="138"/>
    </row>
    <row r="83" spans="1:18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4366</v>
      </c>
      <c r="F83" s="55"/>
      <c r="G83" s="55"/>
      <c r="H83" s="29"/>
      <c r="I83" s="29"/>
      <c r="J83" s="29"/>
      <c r="K83" s="29">
        <f t="shared" si="6"/>
        <v>4366</v>
      </c>
      <c r="L83" s="55"/>
      <c r="M83" s="101">
        <v>1</v>
      </c>
      <c r="P83" s="138"/>
      <c r="R83" s="138"/>
    </row>
    <row r="84" spans="1:18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6241</v>
      </c>
      <c r="F84" s="29"/>
      <c r="G84" s="29"/>
      <c r="H84" s="29"/>
      <c r="I84" s="29"/>
      <c r="J84" s="29"/>
      <c r="K84" s="29">
        <f t="shared" si="6"/>
        <v>6241</v>
      </c>
      <c r="L84" s="55"/>
      <c r="M84" s="101">
        <v>1</v>
      </c>
      <c r="P84" s="138"/>
      <c r="R84" s="138"/>
    </row>
    <row r="85" spans="1:18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3830</v>
      </c>
      <c r="F85" s="29"/>
      <c r="G85" s="29"/>
      <c r="H85" s="29"/>
      <c r="I85" s="29"/>
      <c r="J85" s="29"/>
      <c r="K85" s="46">
        <f t="shared" si="6"/>
        <v>3830</v>
      </c>
      <c r="L85" s="102"/>
      <c r="M85" s="101">
        <v>1</v>
      </c>
      <c r="P85" s="138"/>
      <c r="R85" s="138"/>
    </row>
    <row r="86" spans="1:18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2768</v>
      </c>
      <c r="F86" s="29"/>
      <c r="G86" s="29"/>
      <c r="H86" s="29"/>
      <c r="I86" s="29"/>
      <c r="J86" s="29"/>
      <c r="K86" s="46">
        <f t="shared" si="6"/>
        <v>2768</v>
      </c>
      <c r="L86" s="102"/>
      <c r="M86" s="103">
        <v>1</v>
      </c>
      <c r="P86" s="138"/>
      <c r="R86" s="138"/>
    </row>
    <row r="87" spans="1:18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1108</v>
      </c>
      <c r="F87" s="29"/>
      <c r="G87" s="29"/>
      <c r="H87" s="29"/>
      <c r="I87" s="29"/>
      <c r="J87" s="29"/>
      <c r="K87" s="46">
        <f t="shared" si="6"/>
        <v>1108</v>
      </c>
      <c r="L87" s="102"/>
      <c r="M87" s="103">
        <v>1</v>
      </c>
      <c r="P87" s="138"/>
      <c r="R87" s="138"/>
    </row>
    <row r="88" spans="1:18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2958</v>
      </c>
      <c r="F88" s="29"/>
      <c r="G88" s="29"/>
      <c r="H88" s="29"/>
      <c r="I88" s="29"/>
      <c r="J88" s="29"/>
      <c r="K88" s="46">
        <f t="shared" si="6"/>
        <v>2958</v>
      </c>
      <c r="L88" s="102"/>
      <c r="M88" s="103">
        <v>1</v>
      </c>
      <c r="P88" s="138"/>
      <c r="R88" s="138"/>
    </row>
    <row r="89" spans="1:18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3429</v>
      </c>
      <c r="F89" s="29"/>
      <c r="G89" s="29"/>
      <c r="H89" s="29"/>
      <c r="I89" s="29"/>
      <c r="J89" s="29"/>
      <c r="K89" s="46">
        <f t="shared" si="6"/>
        <v>3429</v>
      </c>
      <c r="L89" s="102"/>
      <c r="M89" s="103">
        <v>1</v>
      </c>
      <c r="P89" s="138"/>
      <c r="R89" s="138"/>
    </row>
    <row r="90" spans="1:18" ht="13.5" thickBot="1" x14ac:dyDescent="0.25">
      <c r="D90" s="49" t="s">
        <v>18</v>
      </c>
      <c r="E90" s="88">
        <f>SUM(E78:E89)</f>
        <v>44593</v>
      </c>
      <c r="F90" s="88">
        <f t="shared" ref="F90:J90" si="7">SUM(F78:F89)</f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>SUM(K78:K89)</f>
        <v>44593</v>
      </c>
      <c r="M90" s="104">
        <f>SUM(M78:M89)</f>
        <v>12</v>
      </c>
      <c r="P90" s="138"/>
      <c r="R90" s="138"/>
    </row>
    <row r="91" spans="1:18" ht="18.75" customHeight="1" x14ac:dyDescent="0.2">
      <c r="M91" s="105"/>
      <c r="P91" s="138"/>
      <c r="R91" s="138"/>
    </row>
    <row r="92" spans="1:18" ht="57" customHeight="1" x14ac:dyDescent="0.2">
      <c r="M92" s="105"/>
      <c r="P92" s="138"/>
      <c r="R92" s="138"/>
    </row>
    <row r="93" spans="1:18" ht="89.25" customHeight="1" x14ac:dyDescent="0.2">
      <c r="M93" s="105"/>
      <c r="P93" s="138"/>
      <c r="R93" s="138"/>
    </row>
    <row r="94" spans="1:18" ht="22.5" customHeight="1" thickBot="1" x14ac:dyDescent="0.25">
      <c r="A94" s="1"/>
      <c r="B94" s="1"/>
      <c r="C94" s="1"/>
      <c r="D94" s="149" t="s">
        <v>0</v>
      </c>
      <c r="E94" s="149"/>
      <c r="F94" s="149"/>
      <c r="G94" s="149"/>
      <c r="H94" s="149"/>
      <c r="I94" s="1"/>
      <c r="J94" s="1"/>
      <c r="K94" s="2"/>
      <c r="L94" s="1"/>
      <c r="M94" s="105"/>
      <c r="P94" s="138"/>
      <c r="R94" s="138"/>
    </row>
    <row r="95" spans="1:18" ht="13.5" thickBot="1" x14ac:dyDescent="0.25">
      <c r="A95" s="1"/>
      <c r="B95" s="1"/>
      <c r="C95" s="1"/>
      <c r="D95" s="150" t="s">
        <v>1</v>
      </c>
      <c r="E95" s="150"/>
      <c r="F95" s="150"/>
      <c r="G95" s="150"/>
      <c r="H95" s="150"/>
      <c r="I95" s="1"/>
      <c r="J95" s="1"/>
      <c r="K95" s="2"/>
      <c r="L95" s="3" t="s">
        <v>117</v>
      </c>
      <c r="M95" s="105"/>
      <c r="P95" s="138"/>
      <c r="R95" s="138"/>
    </row>
    <row r="96" spans="1:18" x14ac:dyDescent="0.2">
      <c r="A96" s="1"/>
      <c r="B96" s="1"/>
      <c r="C96" s="1"/>
      <c r="D96" s="151" t="s">
        <v>289</v>
      </c>
      <c r="E96" s="151"/>
      <c r="F96" s="151"/>
      <c r="G96" s="151"/>
      <c r="H96" s="151"/>
      <c r="I96" s="1"/>
      <c r="J96" s="1"/>
      <c r="K96" s="2"/>
      <c r="L96" s="1"/>
      <c r="M96" s="105"/>
      <c r="P96" s="138"/>
      <c r="R96" s="138"/>
    </row>
    <row r="97" spans="1:18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  <c r="P97" s="138"/>
      <c r="R97" s="138"/>
    </row>
    <row r="98" spans="1:18" ht="13.5" thickBot="1" x14ac:dyDescent="0.25">
      <c r="M98" s="105"/>
      <c r="P98" s="138"/>
      <c r="R98" s="138"/>
    </row>
    <row r="99" spans="1:18" ht="13.5" thickBot="1" x14ac:dyDescent="0.25">
      <c r="A99" s="4"/>
      <c r="B99" s="4"/>
      <c r="C99" s="5"/>
      <c r="D99" s="6"/>
      <c r="E99" s="152" t="s">
        <v>3</v>
      </c>
      <c r="F99" s="152"/>
      <c r="G99" s="153" t="s">
        <v>4</v>
      </c>
      <c r="H99" s="153"/>
      <c r="I99" s="153"/>
      <c r="J99" s="153"/>
      <c r="K99" s="11"/>
      <c r="L99" s="12"/>
      <c r="M99" s="105"/>
      <c r="P99" s="138"/>
      <c r="R99" s="138"/>
    </row>
    <row r="100" spans="1:18" ht="13.5" thickBot="1" x14ac:dyDescent="0.25">
      <c r="A100" s="13" t="s">
        <v>5</v>
      </c>
      <c r="B100" s="154" t="s">
        <v>6</v>
      </c>
      <c r="C100" s="156" t="s">
        <v>7</v>
      </c>
      <c r="D100" s="158" t="s">
        <v>8</v>
      </c>
      <c r="E100" s="139" t="s">
        <v>9</v>
      </c>
      <c r="F100" s="141" t="s">
        <v>10</v>
      </c>
      <c r="G100" s="139" t="s">
        <v>11</v>
      </c>
      <c r="H100" s="141" t="s">
        <v>12</v>
      </c>
      <c r="I100" s="139" t="s">
        <v>10</v>
      </c>
      <c r="J100" s="143" t="s">
        <v>13</v>
      </c>
      <c r="K100" s="145" t="s">
        <v>14</v>
      </c>
      <c r="L100" s="147" t="s">
        <v>15</v>
      </c>
      <c r="M100" s="105"/>
      <c r="P100" s="138"/>
      <c r="R100" s="138"/>
    </row>
    <row r="101" spans="1:18" ht="13.5" thickBot="1" x14ac:dyDescent="0.25">
      <c r="A101" s="95" t="s">
        <v>16</v>
      </c>
      <c r="B101" s="165"/>
      <c r="C101" s="166"/>
      <c r="D101" s="167"/>
      <c r="E101" s="160"/>
      <c r="F101" s="161"/>
      <c r="G101" s="160"/>
      <c r="H101" s="161"/>
      <c r="I101" s="160"/>
      <c r="J101" s="162"/>
      <c r="K101" s="163"/>
      <c r="L101" s="164"/>
      <c r="M101" s="105"/>
      <c r="P101" s="138"/>
      <c r="R101" s="138"/>
    </row>
    <row r="102" spans="1:18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37"/>
      <c r="M102" s="105"/>
      <c r="P102" s="138"/>
      <c r="R102" s="138"/>
    </row>
    <row r="103" spans="1:18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2062</v>
      </c>
      <c r="F103" s="29"/>
      <c r="G103" s="29"/>
      <c r="H103" s="29"/>
      <c r="I103" s="29"/>
      <c r="J103" s="31"/>
      <c r="K103" s="46">
        <f t="shared" ref="K103:K109" si="8">SUM(E103:F103)-SUM(G103:J103)</f>
        <v>2062</v>
      </c>
      <c r="L103" s="53"/>
      <c r="M103" s="103">
        <v>1</v>
      </c>
      <c r="P103" s="138"/>
      <c r="R103" s="138"/>
    </row>
    <row r="104" spans="1:18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3544</v>
      </c>
      <c r="F104" s="29"/>
      <c r="G104" s="29"/>
      <c r="H104" s="29"/>
      <c r="I104" s="29"/>
      <c r="J104" s="31"/>
      <c r="K104" s="46">
        <f t="shared" si="8"/>
        <v>3544</v>
      </c>
      <c r="L104" s="53"/>
      <c r="M104" s="103">
        <v>1</v>
      </c>
      <c r="P104" s="138"/>
      <c r="R104" s="138"/>
    </row>
    <row r="105" spans="1:18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4932</v>
      </c>
      <c r="F105" s="29"/>
      <c r="G105" s="29"/>
      <c r="H105" s="29"/>
      <c r="I105" s="29"/>
      <c r="J105" s="31"/>
      <c r="K105" s="46">
        <f t="shared" si="8"/>
        <v>4932</v>
      </c>
      <c r="L105" s="53"/>
      <c r="M105" s="103">
        <v>1</v>
      </c>
      <c r="P105" s="138"/>
      <c r="R105" s="138"/>
    </row>
    <row r="106" spans="1:18" ht="33.75" customHeight="1" x14ac:dyDescent="0.2">
      <c r="A106" s="25">
        <v>602</v>
      </c>
      <c r="B106" s="25" t="s">
        <v>285</v>
      </c>
      <c r="C106" s="26" t="s">
        <v>286</v>
      </c>
      <c r="D106" s="26" t="s">
        <v>56</v>
      </c>
      <c r="E106" s="28">
        <v>8382</v>
      </c>
      <c r="F106" s="29"/>
      <c r="G106" s="29"/>
      <c r="H106" s="29"/>
      <c r="I106" s="29"/>
      <c r="J106" s="31"/>
      <c r="K106" s="46">
        <f t="shared" si="8"/>
        <v>8382</v>
      </c>
      <c r="L106" s="53"/>
      <c r="M106" s="103">
        <v>1</v>
      </c>
      <c r="P106" s="138"/>
      <c r="R106" s="138"/>
    </row>
    <row r="107" spans="1:18" ht="33.75" customHeight="1" x14ac:dyDescent="0.2">
      <c r="A107" s="25">
        <v>102</v>
      </c>
      <c r="B107" s="25" t="s">
        <v>124</v>
      </c>
      <c r="C107" s="26" t="s">
        <v>125</v>
      </c>
      <c r="D107" s="26" t="s">
        <v>56</v>
      </c>
      <c r="E107" s="28">
        <v>3600</v>
      </c>
      <c r="F107" s="29"/>
      <c r="G107" s="29"/>
      <c r="H107" s="29"/>
      <c r="I107" s="29"/>
      <c r="J107" s="31"/>
      <c r="K107" s="46">
        <f t="shared" si="8"/>
        <v>3600</v>
      </c>
      <c r="L107" s="53"/>
      <c r="M107" s="103">
        <v>1</v>
      </c>
      <c r="P107" s="138"/>
      <c r="R107" s="138"/>
    </row>
    <row r="108" spans="1:18" ht="33.75" customHeight="1" x14ac:dyDescent="0.2">
      <c r="A108" s="25">
        <v>602</v>
      </c>
      <c r="B108" s="25" t="s">
        <v>126</v>
      </c>
      <c r="C108" s="26" t="s">
        <v>127</v>
      </c>
      <c r="D108" s="26" t="s">
        <v>56</v>
      </c>
      <c r="E108" s="28">
        <v>2885</v>
      </c>
      <c r="F108" s="29"/>
      <c r="G108" s="29"/>
      <c r="H108" s="29"/>
      <c r="I108" s="29"/>
      <c r="J108" s="31"/>
      <c r="K108" s="46">
        <f t="shared" si="8"/>
        <v>2885</v>
      </c>
      <c r="L108" s="53"/>
      <c r="M108" s="106">
        <v>1</v>
      </c>
      <c r="P108" s="138"/>
      <c r="R108" s="138"/>
    </row>
    <row r="109" spans="1:18" ht="33.75" customHeight="1" x14ac:dyDescent="0.2">
      <c r="A109" s="25">
        <v>102</v>
      </c>
      <c r="B109" s="25" t="s">
        <v>128</v>
      </c>
      <c r="C109" s="26" t="s">
        <v>129</v>
      </c>
      <c r="D109" s="26" t="s">
        <v>56</v>
      </c>
      <c r="E109" s="28">
        <v>2780</v>
      </c>
      <c r="F109" s="29"/>
      <c r="G109" s="29"/>
      <c r="H109" s="29"/>
      <c r="I109" s="29"/>
      <c r="J109" s="31"/>
      <c r="K109" s="46">
        <f t="shared" si="8"/>
        <v>2780</v>
      </c>
      <c r="L109" s="53"/>
      <c r="M109" s="106">
        <v>1</v>
      </c>
      <c r="P109" s="138"/>
      <c r="R109" s="138"/>
    </row>
    <row r="110" spans="1:18" ht="33.75" customHeight="1" x14ac:dyDescent="0.2">
      <c r="A110" s="25">
        <v>102</v>
      </c>
      <c r="B110" s="25" t="s">
        <v>130</v>
      </c>
      <c r="C110" s="26" t="s">
        <v>131</v>
      </c>
      <c r="D110" s="26" t="s">
        <v>49</v>
      </c>
      <c r="E110" s="28">
        <v>1222</v>
      </c>
      <c r="F110" s="29"/>
      <c r="G110" s="29"/>
      <c r="H110" s="29"/>
      <c r="I110" s="29"/>
      <c r="J110" s="31"/>
      <c r="K110" s="46">
        <f>SUM(E110:F110)-SUM(G110:J110)</f>
        <v>1222</v>
      </c>
      <c r="L110" s="53"/>
      <c r="M110" s="106">
        <v>1</v>
      </c>
      <c r="P110" s="138"/>
      <c r="R110" s="138"/>
    </row>
    <row r="111" spans="1:18" ht="33.75" customHeight="1" x14ac:dyDescent="0.2">
      <c r="A111" s="25">
        <v>102</v>
      </c>
      <c r="B111" s="25" t="s">
        <v>132</v>
      </c>
      <c r="C111" s="26" t="s">
        <v>133</v>
      </c>
      <c r="D111" s="26" t="s">
        <v>21</v>
      </c>
      <c r="E111" s="28">
        <v>4933</v>
      </c>
      <c r="F111" s="29"/>
      <c r="G111" s="29"/>
      <c r="H111" s="29"/>
      <c r="I111" s="29"/>
      <c r="J111" s="31"/>
      <c r="K111" s="46">
        <f>SUM(E111:F111)-SUM(G111:J111)</f>
        <v>4933</v>
      </c>
      <c r="L111" s="53"/>
      <c r="M111" s="106">
        <v>1</v>
      </c>
      <c r="P111" s="138"/>
      <c r="R111" s="138"/>
    </row>
    <row r="112" spans="1:18" ht="33.75" customHeight="1" x14ac:dyDescent="0.2">
      <c r="A112" s="25">
        <v>102</v>
      </c>
      <c r="B112" s="25" t="s">
        <v>134</v>
      </c>
      <c r="C112" s="26" t="s">
        <v>135</v>
      </c>
      <c r="D112" s="26" t="s">
        <v>56</v>
      </c>
      <c r="E112" s="28">
        <v>3812</v>
      </c>
      <c r="F112" s="29"/>
      <c r="G112" s="29"/>
      <c r="H112" s="29"/>
      <c r="I112" s="29"/>
      <c r="J112" s="31"/>
      <c r="K112" s="46">
        <f>SUM(E112:F112)-SUM(G112:J112)</f>
        <v>3812</v>
      </c>
      <c r="L112" s="53"/>
      <c r="M112" s="106">
        <v>1</v>
      </c>
      <c r="P112" s="138"/>
      <c r="R112" s="138"/>
    </row>
    <row r="113" spans="1:18" ht="33.75" customHeight="1" thickBot="1" x14ac:dyDescent="0.25">
      <c r="D113" s="49" t="s">
        <v>18</v>
      </c>
      <c r="E113" s="88">
        <f t="shared" ref="E113:K113" si="9">SUM(E103:E112)</f>
        <v>38152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38152</v>
      </c>
      <c r="M113" s="104">
        <f>SUM(M103:M112)</f>
        <v>10</v>
      </c>
      <c r="P113" s="138"/>
      <c r="R113" s="138"/>
    </row>
    <row r="114" spans="1:18" ht="50.25" customHeight="1" x14ac:dyDescent="0.2">
      <c r="M114" s="107"/>
      <c r="P114" s="138"/>
      <c r="R114" s="138"/>
    </row>
    <row r="115" spans="1:18" ht="46.5" customHeight="1" x14ac:dyDescent="0.2">
      <c r="M115" s="107"/>
      <c r="P115" s="138"/>
      <c r="R115" s="138"/>
    </row>
    <row r="116" spans="1:18" ht="13.5" thickBot="1" x14ac:dyDescent="0.25">
      <c r="A116" s="1"/>
      <c r="B116" s="1"/>
      <c r="C116" s="1"/>
      <c r="D116" s="149" t="s">
        <v>0</v>
      </c>
      <c r="E116" s="149"/>
      <c r="F116" s="149"/>
      <c r="G116" s="149"/>
      <c r="H116" s="149"/>
      <c r="I116" s="1"/>
      <c r="J116" s="1"/>
      <c r="K116" s="2"/>
      <c r="L116" s="1"/>
      <c r="M116" s="107"/>
      <c r="P116" s="138"/>
      <c r="R116" s="138"/>
    </row>
    <row r="117" spans="1:18" ht="13.5" thickBot="1" x14ac:dyDescent="0.25">
      <c r="A117" s="1"/>
      <c r="B117" s="1"/>
      <c r="C117" s="1"/>
      <c r="D117" s="150" t="s">
        <v>1</v>
      </c>
      <c r="E117" s="150"/>
      <c r="F117" s="150"/>
      <c r="G117" s="150"/>
      <c r="H117" s="150"/>
      <c r="I117" s="1"/>
      <c r="J117" s="1"/>
      <c r="K117" s="2"/>
      <c r="L117" s="3" t="s">
        <v>136</v>
      </c>
      <c r="M117" s="107"/>
      <c r="P117" s="138"/>
      <c r="R117" s="138"/>
    </row>
    <row r="118" spans="1:18" x14ac:dyDescent="0.2">
      <c r="A118" s="1"/>
      <c r="B118" s="1"/>
      <c r="C118" s="1"/>
      <c r="D118" s="151" t="s">
        <v>289</v>
      </c>
      <c r="E118" s="151"/>
      <c r="F118" s="151"/>
      <c r="G118" s="151"/>
      <c r="H118" s="151"/>
      <c r="I118" s="1"/>
      <c r="J118" s="1"/>
      <c r="K118" s="2"/>
      <c r="L118" s="1"/>
      <c r="M118" s="107"/>
      <c r="P118" s="138"/>
      <c r="R118" s="138"/>
    </row>
    <row r="119" spans="1:18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7"/>
      <c r="P119" s="138"/>
      <c r="R119" s="138"/>
    </row>
    <row r="120" spans="1:18" ht="13.5" thickBot="1" x14ac:dyDescent="0.25">
      <c r="M120" s="107"/>
      <c r="P120" s="138"/>
      <c r="R120" s="138"/>
    </row>
    <row r="121" spans="1:18" ht="13.5" thickBot="1" x14ac:dyDescent="0.25">
      <c r="A121" s="4"/>
      <c r="B121" s="4"/>
      <c r="C121" s="5"/>
      <c r="D121" s="6"/>
      <c r="E121" s="152" t="s">
        <v>3</v>
      </c>
      <c r="F121" s="152"/>
      <c r="G121" s="153" t="s">
        <v>4</v>
      </c>
      <c r="H121" s="153"/>
      <c r="I121" s="153"/>
      <c r="J121" s="153"/>
      <c r="K121" s="11"/>
      <c r="L121" s="12"/>
      <c r="M121" s="107"/>
      <c r="P121" s="138"/>
      <c r="R121" s="138"/>
    </row>
    <row r="122" spans="1:18" ht="13.5" thickBot="1" x14ac:dyDescent="0.25">
      <c r="A122" s="13" t="s">
        <v>5</v>
      </c>
      <c r="B122" s="154" t="s">
        <v>6</v>
      </c>
      <c r="C122" s="156" t="s">
        <v>7</v>
      </c>
      <c r="D122" s="158" t="s">
        <v>8</v>
      </c>
      <c r="E122" s="139" t="s">
        <v>9</v>
      </c>
      <c r="F122" s="141" t="s">
        <v>10</v>
      </c>
      <c r="G122" s="139" t="s">
        <v>11</v>
      </c>
      <c r="H122" s="141" t="s">
        <v>12</v>
      </c>
      <c r="I122" s="139" t="s">
        <v>10</v>
      </c>
      <c r="J122" s="143" t="s">
        <v>13</v>
      </c>
      <c r="K122" s="145" t="s">
        <v>14</v>
      </c>
      <c r="L122" s="147" t="s">
        <v>15</v>
      </c>
      <c r="M122" s="107"/>
      <c r="P122" s="138"/>
      <c r="R122" s="138"/>
    </row>
    <row r="123" spans="1:18" x14ac:dyDescent="0.2">
      <c r="A123" s="108" t="s">
        <v>16</v>
      </c>
      <c r="B123" s="155"/>
      <c r="C123" s="157"/>
      <c r="D123" s="159"/>
      <c r="E123" s="140"/>
      <c r="F123" s="142"/>
      <c r="G123" s="140"/>
      <c r="H123" s="142"/>
      <c r="I123" s="140"/>
      <c r="J123" s="144"/>
      <c r="K123" s="146"/>
      <c r="L123" s="148"/>
      <c r="M123" s="107"/>
      <c r="P123" s="138"/>
      <c r="R123" s="138"/>
    </row>
    <row r="124" spans="1:18" ht="34.5" customHeight="1" x14ac:dyDescent="0.2">
      <c r="A124" s="109">
        <v>602</v>
      </c>
      <c r="B124" s="109" t="s">
        <v>137</v>
      </c>
      <c r="C124" s="109" t="s">
        <v>138</v>
      </c>
      <c r="D124" s="26" t="s">
        <v>56</v>
      </c>
      <c r="E124" s="28">
        <v>3956</v>
      </c>
      <c r="F124" s="29"/>
      <c r="G124" s="29"/>
      <c r="H124" s="46"/>
      <c r="I124" s="29"/>
      <c r="J124" s="29"/>
      <c r="K124" s="46">
        <f t="shared" ref="K124:K135" si="10">SUM(E124:F124)-SUM(G124:J124)</f>
        <v>3956</v>
      </c>
      <c r="L124" s="85"/>
      <c r="M124" s="107">
        <v>1</v>
      </c>
      <c r="P124" s="138"/>
      <c r="R124" s="138"/>
    </row>
    <row r="125" spans="1:18" ht="33.75" customHeight="1" x14ac:dyDescent="0.2">
      <c r="A125" s="109">
        <v>102</v>
      </c>
      <c r="B125" s="109" t="s">
        <v>139</v>
      </c>
      <c r="C125" s="109" t="s">
        <v>140</v>
      </c>
      <c r="D125" s="26" t="s">
        <v>56</v>
      </c>
      <c r="E125" s="28">
        <v>3038</v>
      </c>
      <c r="F125" s="29"/>
      <c r="G125" s="29"/>
      <c r="H125" s="46"/>
      <c r="I125" s="29"/>
      <c r="J125" s="29"/>
      <c r="K125" s="46">
        <f t="shared" si="10"/>
        <v>3038</v>
      </c>
      <c r="L125" s="85"/>
      <c r="M125" s="107">
        <v>1</v>
      </c>
      <c r="P125" s="138"/>
      <c r="R125" s="138"/>
    </row>
    <row r="126" spans="1:18" ht="33.75" customHeight="1" x14ac:dyDescent="0.2">
      <c r="A126" s="109">
        <v>102</v>
      </c>
      <c r="B126" s="109" t="s">
        <v>141</v>
      </c>
      <c r="C126" s="109" t="s">
        <v>142</v>
      </c>
      <c r="D126" s="26" t="s">
        <v>21</v>
      </c>
      <c r="E126" s="28">
        <v>6746</v>
      </c>
      <c r="F126" s="29"/>
      <c r="G126" s="29"/>
      <c r="H126" s="46"/>
      <c r="I126" s="29"/>
      <c r="J126" s="29"/>
      <c r="K126" s="46">
        <f t="shared" si="10"/>
        <v>6746</v>
      </c>
      <c r="L126" s="85"/>
      <c r="M126" s="107">
        <v>1</v>
      </c>
      <c r="P126" s="138"/>
      <c r="R126" s="138"/>
    </row>
    <row r="127" spans="1:18" ht="33.75" customHeight="1" x14ac:dyDescent="0.2">
      <c r="A127" s="109">
        <v>102</v>
      </c>
      <c r="B127" s="109" t="s">
        <v>143</v>
      </c>
      <c r="C127" s="109" t="s">
        <v>144</v>
      </c>
      <c r="D127" s="26" t="s">
        <v>49</v>
      </c>
      <c r="E127" s="28">
        <v>4219</v>
      </c>
      <c r="F127" s="29"/>
      <c r="G127" s="29"/>
      <c r="H127" s="46"/>
      <c r="I127" s="29"/>
      <c r="J127" s="29"/>
      <c r="K127" s="46">
        <f t="shared" si="10"/>
        <v>4219</v>
      </c>
      <c r="L127" s="85"/>
      <c r="M127" s="107">
        <v>1</v>
      </c>
      <c r="P127" s="138"/>
      <c r="R127" s="138"/>
    </row>
    <row r="128" spans="1:18" ht="33.75" customHeight="1" x14ac:dyDescent="0.2">
      <c r="A128" s="109">
        <v>102</v>
      </c>
      <c r="B128" s="109" t="s">
        <v>145</v>
      </c>
      <c r="C128" s="109" t="s">
        <v>146</v>
      </c>
      <c r="D128" s="26" t="s">
        <v>49</v>
      </c>
      <c r="E128" s="28">
        <v>2065</v>
      </c>
      <c r="F128" s="29"/>
      <c r="G128" s="29"/>
      <c r="H128" s="46"/>
      <c r="I128" s="110"/>
      <c r="J128" s="29"/>
      <c r="K128" s="46">
        <f t="shared" si="10"/>
        <v>2065</v>
      </c>
      <c r="L128" s="85"/>
      <c r="M128" s="107">
        <v>1</v>
      </c>
      <c r="P128" s="138"/>
      <c r="R128" s="138"/>
    </row>
    <row r="129" spans="1:18" ht="33.75" customHeight="1" x14ac:dyDescent="0.2">
      <c r="A129" s="109">
        <v>102</v>
      </c>
      <c r="B129" s="109" t="s">
        <v>147</v>
      </c>
      <c r="C129" s="109" t="s">
        <v>148</v>
      </c>
      <c r="D129" s="26" t="s">
        <v>49</v>
      </c>
      <c r="E129" s="28">
        <v>3000</v>
      </c>
      <c r="F129" s="29"/>
      <c r="G129" s="29"/>
      <c r="H129" s="46"/>
      <c r="I129" s="29"/>
      <c r="J129" s="29"/>
      <c r="K129" s="46">
        <f t="shared" si="10"/>
        <v>3000</v>
      </c>
      <c r="L129" s="85"/>
      <c r="M129" s="107">
        <v>1</v>
      </c>
      <c r="P129" s="138"/>
      <c r="R129" s="138"/>
    </row>
    <row r="130" spans="1:18" ht="33.75" customHeight="1" x14ac:dyDescent="0.2">
      <c r="A130" s="109">
        <v>102</v>
      </c>
      <c r="B130" s="109" t="s">
        <v>149</v>
      </c>
      <c r="C130" s="109" t="s">
        <v>150</v>
      </c>
      <c r="D130" s="26" t="s">
        <v>49</v>
      </c>
      <c r="E130" s="28">
        <v>1539</v>
      </c>
      <c r="F130" s="29"/>
      <c r="G130" s="29"/>
      <c r="H130" s="46"/>
      <c r="I130" s="29"/>
      <c r="J130" s="29"/>
      <c r="K130" s="46">
        <f t="shared" si="10"/>
        <v>1539</v>
      </c>
      <c r="L130" s="85"/>
      <c r="M130" s="107">
        <v>1</v>
      </c>
      <c r="P130" s="138"/>
      <c r="R130" s="138"/>
    </row>
    <row r="131" spans="1:18" ht="33.75" customHeight="1" x14ac:dyDescent="0.2">
      <c r="A131" s="109">
        <v>602</v>
      </c>
      <c r="B131" s="109" t="s">
        <v>151</v>
      </c>
      <c r="C131" s="109" t="s">
        <v>152</v>
      </c>
      <c r="D131" s="26" t="s">
        <v>56</v>
      </c>
      <c r="E131" s="28">
        <v>7486</v>
      </c>
      <c r="F131" s="55"/>
      <c r="G131" s="55"/>
      <c r="H131" s="46"/>
      <c r="I131" s="55"/>
      <c r="J131" s="55"/>
      <c r="K131" s="46">
        <f t="shared" si="10"/>
        <v>7486</v>
      </c>
      <c r="L131" s="109"/>
      <c r="M131" s="107">
        <v>1</v>
      </c>
      <c r="P131" s="138"/>
      <c r="R131" s="138"/>
    </row>
    <row r="132" spans="1:18" ht="33.75" customHeight="1" x14ac:dyDescent="0.2">
      <c r="A132" s="109">
        <v>102</v>
      </c>
      <c r="B132" s="109" t="s">
        <v>153</v>
      </c>
      <c r="C132" s="109" t="s">
        <v>154</v>
      </c>
      <c r="D132" s="26" t="s">
        <v>56</v>
      </c>
      <c r="E132" s="28">
        <v>2620</v>
      </c>
      <c r="F132" s="55"/>
      <c r="G132" s="55"/>
      <c r="H132" s="46"/>
      <c r="I132" s="55"/>
      <c r="J132" s="55"/>
      <c r="K132" s="46">
        <f t="shared" si="10"/>
        <v>2620</v>
      </c>
      <c r="L132" s="109"/>
      <c r="M132" s="107">
        <v>1</v>
      </c>
      <c r="P132" s="138"/>
      <c r="R132" s="138"/>
    </row>
    <row r="133" spans="1:18" ht="33.75" customHeight="1" x14ac:dyDescent="0.2">
      <c r="A133" s="109">
        <v>102</v>
      </c>
      <c r="B133" s="109" t="s">
        <v>155</v>
      </c>
      <c r="C133" s="109" t="s">
        <v>156</v>
      </c>
      <c r="D133" s="26" t="s">
        <v>56</v>
      </c>
      <c r="E133" s="28">
        <v>3815</v>
      </c>
      <c r="F133" s="55"/>
      <c r="G133" s="55"/>
      <c r="H133" s="46"/>
      <c r="I133" s="55"/>
      <c r="J133" s="55"/>
      <c r="K133" s="46">
        <f t="shared" si="10"/>
        <v>3815</v>
      </c>
      <c r="L133" s="109"/>
      <c r="M133" s="107">
        <v>1</v>
      </c>
      <c r="P133" s="138"/>
      <c r="R133" s="138"/>
    </row>
    <row r="134" spans="1:18" ht="33.75" customHeight="1" x14ac:dyDescent="0.2">
      <c r="A134" s="109">
        <v>102</v>
      </c>
      <c r="B134" s="109" t="s">
        <v>157</v>
      </c>
      <c r="C134" s="109" t="s">
        <v>158</v>
      </c>
      <c r="D134" s="26" t="s">
        <v>56</v>
      </c>
      <c r="E134" s="28">
        <v>2400</v>
      </c>
      <c r="F134" s="55"/>
      <c r="G134" s="55"/>
      <c r="H134" s="46"/>
      <c r="I134" s="55"/>
      <c r="J134" s="55"/>
      <c r="K134" s="46">
        <f t="shared" si="10"/>
        <v>2400</v>
      </c>
      <c r="L134" s="109"/>
      <c r="M134" s="107">
        <v>1</v>
      </c>
      <c r="O134" s="133"/>
      <c r="P134" s="138"/>
      <c r="R134" s="138"/>
    </row>
    <row r="135" spans="1:18" ht="33.75" customHeight="1" x14ac:dyDescent="0.2">
      <c r="A135" s="109">
        <v>102</v>
      </c>
      <c r="B135" s="109" t="s">
        <v>159</v>
      </c>
      <c r="C135" s="109" t="s">
        <v>160</v>
      </c>
      <c r="D135" s="26" t="s">
        <v>56</v>
      </c>
      <c r="E135" s="28">
        <v>5506</v>
      </c>
      <c r="F135" s="55"/>
      <c r="G135" s="55"/>
      <c r="H135" s="46"/>
      <c r="I135" s="55"/>
      <c r="J135" s="55"/>
      <c r="K135" s="46">
        <f t="shared" si="10"/>
        <v>5506</v>
      </c>
      <c r="L135" s="109"/>
      <c r="M135" s="107">
        <v>1</v>
      </c>
      <c r="P135" s="138"/>
      <c r="R135" s="138"/>
    </row>
    <row r="136" spans="1:18" ht="13.5" thickBot="1" x14ac:dyDescent="0.25">
      <c r="D136" s="49" t="s">
        <v>18</v>
      </c>
      <c r="E136" s="88">
        <f>SUM(E124:E135)</f>
        <v>46390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0</v>
      </c>
      <c r="I136" s="88">
        <f t="shared" si="11"/>
        <v>0</v>
      </c>
      <c r="J136" s="88">
        <f t="shared" si="11"/>
        <v>0</v>
      </c>
      <c r="K136" s="88">
        <f t="shared" si="11"/>
        <v>46390</v>
      </c>
      <c r="M136" s="104">
        <f>SUM(M124:M135)</f>
        <v>12</v>
      </c>
      <c r="P136" s="138"/>
      <c r="R136" s="138"/>
    </row>
    <row r="137" spans="1:18" x14ac:dyDescent="0.2">
      <c r="D137" s="63"/>
      <c r="E137" s="111"/>
      <c r="F137" s="111"/>
      <c r="G137" s="111"/>
      <c r="H137" s="111"/>
      <c r="I137" s="111"/>
      <c r="J137" s="111"/>
      <c r="K137" s="111"/>
      <c r="M137" s="107"/>
      <c r="P137" s="138"/>
      <c r="R137" s="138"/>
    </row>
    <row r="138" spans="1:18" ht="90" customHeight="1" x14ac:dyDescent="0.2">
      <c r="D138" s="63"/>
      <c r="E138" s="111"/>
      <c r="F138" s="111"/>
      <c r="G138" s="111"/>
      <c r="H138" s="111"/>
      <c r="I138" s="111"/>
      <c r="J138" s="111"/>
      <c r="K138" s="111"/>
      <c r="M138" s="107"/>
      <c r="P138" s="138"/>
      <c r="R138" s="138"/>
    </row>
    <row r="139" spans="1:18" ht="13.5" thickBot="1" x14ac:dyDescent="0.25">
      <c r="A139" s="1"/>
      <c r="B139" s="1"/>
      <c r="C139" s="1"/>
      <c r="D139" s="149" t="s">
        <v>0</v>
      </c>
      <c r="E139" s="149"/>
      <c r="F139" s="149"/>
      <c r="G139" s="149"/>
      <c r="H139" s="149"/>
      <c r="I139" s="1"/>
      <c r="J139" s="1"/>
      <c r="K139" s="2"/>
      <c r="L139" s="1"/>
      <c r="M139" s="107"/>
      <c r="P139" s="138"/>
      <c r="R139" s="138"/>
    </row>
    <row r="140" spans="1:18" ht="13.5" thickBot="1" x14ac:dyDescent="0.25">
      <c r="A140" s="1"/>
      <c r="B140" s="1"/>
      <c r="C140" s="1"/>
      <c r="D140" s="150" t="s">
        <v>1</v>
      </c>
      <c r="E140" s="150"/>
      <c r="F140" s="150"/>
      <c r="G140" s="150"/>
      <c r="H140" s="150"/>
      <c r="I140" s="1"/>
      <c r="J140" s="1"/>
      <c r="K140" s="2"/>
      <c r="L140" s="3" t="s">
        <v>161</v>
      </c>
      <c r="M140" s="107"/>
      <c r="P140" s="138"/>
      <c r="R140" s="138"/>
    </row>
    <row r="141" spans="1:18" x14ac:dyDescent="0.2">
      <c r="A141" s="1"/>
      <c r="B141" s="1"/>
      <c r="C141" s="1"/>
      <c r="D141" s="151" t="s">
        <v>289</v>
      </c>
      <c r="E141" s="151"/>
      <c r="F141" s="151"/>
      <c r="G141" s="151"/>
      <c r="H141" s="151"/>
      <c r="I141" s="1"/>
      <c r="J141" s="1"/>
      <c r="K141" s="2"/>
      <c r="L141" s="1"/>
      <c r="M141" s="107"/>
      <c r="P141" s="138"/>
      <c r="R141" s="138"/>
    </row>
    <row r="142" spans="1:18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7"/>
      <c r="P142" s="138"/>
      <c r="R142" s="138"/>
    </row>
    <row r="143" spans="1:18" ht="13.5" thickBot="1" x14ac:dyDescent="0.25">
      <c r="M143" s="107"/>
      <c r="P143" s="138"/>
      <c r="R143" s="138"/>
    </row>
    <row r="144" spans="1:18" ht="13.5" thickBot="1" x14ac:dyDescent="0.25">
      <c r="A144" s="4"/>
      <c r="B144" s="4"/>
      <c r="C144" s="5"/>
      <c r="D144" s="6"/>
      <c r="E144" s="152" t="s">
        <v>3</v>
      </c>
      <c r="F144" s="152"/>
      <c r="G144" s="153" t="s">
        <v>4</v>
      </c>
      <c r="H144" s="153"/>
      <c r="I144" s="153"/>
      <c r="J144" s="153"/>
      <c r="K144" s="11"/>
      <c r="L144" s="12"/>
      <c r="M144" s="107"/>
      <c r="P144" s="138"/>
      <c r="R144" s="138"/>
    </row>
    <row r="145" spans="1:18" ht="13.5" thickBot="1" x14ac:dyDescent="0.25">
      <c r="A145" s="13" t="s">
        <v>5</v>
      </c>
      <c r="B145" s="154" t="s">
        <v>6</v>
      </c>
      <c r="C145" s="156" t="s">
        <v>7</v>
      </c>
      <c r="D145" s="158" t="s">
        <v>8</v>
      </c>
      <c r="E145" s="139" t="s">
        <v>9</v>
      </c>
      <c r="F145" s="141" t="s">
        <v>10</v>
      </c>
      <c r="G145" s="139" t="s">
        <v>11</v>
      </c>
      <c r="H145" s="141" t="s">
        <v>12</v>
      </c>
      <c r="I145" s="139" t="s">
        <v>10</v>
      </c>
      <c r="J145" s="143" t="s">
        <v>13</v>
      </c>
      <c r="K145" s="145" t="s">
        <v>14</v>
      </c>
      <c r="L145" s="147" t="s">
        <v>15</v>
      </c>
      <c r="M145" s="107"/>
      <c r="P145" s="138"/>
      <c r="R145" s="138"/>
    </row>
    <row r="146" spans="1:18" x14ac:dyDescent="0.2">
      <c r="A146" s="108" t="s">
        <v>16</v>
      </c>
      <c r="B146" s="155"/>
      <c r="C146" s="157"/>
      <c r="D146" s="159"/>
      <c r="E146" s="140"/>
      <c r="F146" s="142"/>
      <c r="G146" s="140"/>
      <c r="H146" s="142"/>
      <c r="I146" s="140"/>
      <c r="J146" s="144"/>
      <c r="K146" s="146"/>
      <c r="L146" s="148"/>
      <c r="M146" s="107"/>
      <c r="P146" s="138"/>
      <c r="R146" s="138"/>
    </row>
    <row r="147" spans="1:18" ht="36.75" customHeight="1" x14ac:dyDescent="0.2">
      <c r="A147" s="109">
        <v>102</v>
      </c>
      <c r="B147" s="109" t="s">
        <v>162</v>
      </c>
      <c r="C147" s="109" t="s">
        <v>163</v>
      </c>
      <c r="D147" s="26" t="s">
        <v>56</v>
      </c>
      <c r="E147" s="28">
        <v>3317</v>
      </c>
      <c r="F147" s="29"/>
      <c r="G147" s="29"/>
      <c r="H147" s="29"/>
      <c r="I147" s="29"/>
      <c r="J147" s="29"/>
      <c r="K147" s="46">
        <f t="shared" ref="K147:K158" si="12">SUM(E147:F147)-SUM(G147:J147)</f>
        <v>3317</v>
      </c>
      <c r="L147" s="85"/>
      <c r="M147" s="107">
        <v>1</v>
      </c>
      <c r="P147" s="138"/>
      <c r="R147" s="138"/>
    </row>
    <row r="148" spans="1:18" ht="34.5" customHeight="1" x14ac:dyDescent="0.2">
      <c r="A148" s="109">
        <v>102</v>
      </c>
      <c r="B148" s="109" t="s">
        <v>164</v>
      </c>
      <c r="C148" s="109" t="s">
        <v>165</v>
      </c>
      <c r="D148" s="26" t="s">
        <v>56</v>
      </c>
      <c r="E148" s="28">
        <v>3304</v>
      </c>
      <c r="F148" s="29"/>
      <c r="G148" s="29"/>
      <c r="H148" s="29"/>
      <c r="I148" s="29"/>
      <c r="J148" s="29"/>
      <c r="K148" s="46">
        <f t="shared" si="12"/>
        <v>3304</v>
      </c>
      <c r="L148" s="85"/>
      <c r="M148" s="107">
        <v>1</v>
      </c>
      <c r="P148" s="138"/>
      <c r="R148" s="138"/>
    </row>
    <row r="149" spans="1:18" ht="35.25" customHeight="1" x14ac:dyDescent="0.2">
      <c r="A149" s="109">
        <v>602</v>
      </c>
      <c r="B149" s="109" t="s">
        <v>166</v>
      </c>
      <c r="C149" s="109" t="s">
        <v>167</v>
      </c>
      <c r="D149" s="26" t="s">
        <v>56</v>
      </c>
      <c r="E149" s="28">
        <v>6705</v>
      </c>
      <c r="F149" s="29"/>
      <c r="G149" s="29"/>
      <c r="H149" s="29"/>
      <c r="I149" s="29"/>
      <c r="J149" s="29"/>
      <c r="K149" s="46">
        <f t="shared" si="12"/>
        <v>6705</v>
      </c>
      <c r="L149" s="85"/>
      <c r="M149" s="107">
        <v>1</v>
      </c>
      <c r="P149" s="138"/>
      <c r="R149" s="138"/>
    </row>
    <row r="150" spans="1:18" ht="33" customHeight="1" x14ac:dyDescent="0.2">
      <c r="A150" s="109">
        <v>102</v>
      </c>
      <c r="B150" s="109" t="s">
        <v>168</v>
      </c>
      <c r="C150" s="109" t="s">
        <v>169</v>
      </c>
      <c r="D150" s="26" t="s">
        <v>56</v>
      </c>
      <c r="E150" s="28">
        <v>4002</v>
      </c>
      <c r="F150" s="29"/>
      <c r="G150" s="29"/>
      <c r="H150" s="29"/>
      <c r="I150" s="29"/>
      <c r="J150" s="29"/>
      <c r="K150" s="46">
        <f t="shared" si="12"/>
        <v>4002</v>
      </c>
      <c r="L150" s="85"/>
      <c r="M150" s="107">
        <v>1</v>
      </c>
      <c r="P150" s="138"/>
      <c r="R150" s="138"/>
    </row>
    <row r="151" spans="1:18" ht="36" customHeight="1" x14ac:dyDescent="0.2">
      <c r="A151" s="109">
        <v>102</v>
      </c>
      <c r="B151" s="109" t="s">
        <v>170</v>
      </c>
      <c r="C151" s="109" t="s">
        <v>171</v>
      </c>
      <c r="D151" s="26" t="s">
        <v>56</v>
      </c>
      <c r="E151" s="28">
        <v>3177</v>
      </c>
      <c r="F151" s="29"/>
      <c r="G151" s="29"/>
      <c r="H151" s="29"/>
      <c r="I151" s="29"/>
      <c r="J151" s="29"/>
      <c r="K151" s="46">
        <f t="shared" si="12"/>
        <v>3177</v>
      </c>
      <c r="L151" s="85"/>
      <c r="M151" s="107">
        <v>1</v>
      </c>
      <c r="P151" s="138"/>
      <c r="R151" s="138"/>
    </row>
    <row r="152" spans="1:18" ht="31.5" customHeight="1" x14ac:dyDescent="0.2">
      <c r="A152" s="109">
        <v>102</v>
      </c>
      <c r="B152" s="109" t="s">
        <v>172</v>
      </c>
      <c r="C152" s="109" t="s">
        <v>173</v>
      </c>
      <c r="D152" s="26" t="s">
        <v>56</v>
      </c>
      <c r="E152" s="28">
        <v>7622</v>
      </c>
      <c r="F152" s="29"/>
      <c r="G152" s="29"/>
      <c r="H152" s="29"/>
      <c r="I152" s="29"/>
      <c r="J152" s="29"/>
      <c r="K152" s="46">
        <f t="shared" si="12"/>
        <v>7622</v>
      </c>
      <c r="L152" s="85"/>
      <c r="M152" s="107">
        <v>1</v>
      </c>
      <c r="P152" s="138"/>
      <c r="R152" s="138"/>
    </row>
    <row r="153" spans="1:18" ht="39.75" customHeight="1" x14ac:dyDescent="0.2">
      <c r="A153" s="109">
        <v>102</v>
      </c>
      <c r="B153" s="109" t="s">
        <v>174</v>
      </c>
      <c r="C153" s="109" t="s">
        <v>175</v>
      </c>
      <c r="D153" s="26" t="s">
        <v>56</v>
      </c>
      <c r="E153" s="28">
        <v>4681</v>
      </c>
      <c r="F153" s="29"/>
      <c r="G153" s="29"/>
      <c r="H153" s="29"/>
      <c r="I153" s="29"/>
      <c r="J153" s="29"/>
      <c r="K153" s="46">
        <f t="shared" si="12"/>
        <v>4681</v>
      </c>
      <c r="L153" s="85"/>
      <c r="M153" s="107">
        <v>1</v>
      </c>
      <c r="P153" s="138"/>
      <c r="R153" s="138"/>
    </row>
    <row r="154" spans="1:18" ht="39.75" customHeight="1" x14ac:dyDescent="0.2">
      <c r="A154" s="109">
        <v>102</v>
      </c>
      <c r="B154" s="109" t="s">
        <v>176</v>
      </c>
      <c r="C154" s="109" t="s">
        <v>177</v>
      </c>
      <c r="D154" s="26" t="s">
        <v>56</v>
      </c>
      <c r="E154" s="28">
        <v>5125</v>
      </c>
      <c r="F154" s="29"/>
      <c r="G154" s="29"/>
      <c r="H154" s="29"/>
      <c r="I154" s="29"/>
      <c r="J154" s="29"/>
      <c r="K154" s="46">
        <f t="shared" si="12"/>
        <v>5125</v>
      </c>
      <c r="L154" s="85"/>
      <c r="M154" s="107">
        <v>1</v>
      </c>
      <c r="P154" s="138"/>
      <c r="R154" s="138"/>
    </row>
    <row r="155" spans="1:18" ht="39.75" customHeight="1" x14ac:dyDescent="0.2">
      <c r="A155" s="109">
        <v>102</v>
      </c>
      <c r="B155" s="109" t="s">
        <v>178</v>
      </c>
      <c r="C155" s="109" t="s">
        <v>179</v>
      </c>
      <c r="D155" s="26" t="s">
        <v>56</v>
      </c>
      <c r="E155" s="28">
        <v>3210</v>
      </c>
      <c r="F155" s="29"/>
      <c r="G155" s="29"/>
      <c r="H155" s="29"/>
      <c r="I155" s="29"/>
      <c r="J155" s="29"/>
      <c r="K155" s="46">
        <f t="shared" si="12"/>
        <v>3210</v>
      </c>
      <c r="L155" s="85"/>
      <c r="M155" s="107">
        <v>1</v>
      </c>
      <c r="P155" s="138"/>
      <c r="R155" s="138"/>
    </row>
    <row r="156" spans="1:18" ht="39.75" customHeight="1" x14ac:dyDescent="0.2">
      <c r="A156" s="109">
        <v>102</v>
      </c>
      <c r="B156" s="109" t="s">
        <v>180</v>
      </c>
      <c r="C156" s="109" t="s">
        <v>181</v>
      </c>
      <c r="D156" s="26" t="s">
        <v>49</v>
      </c>
      <c r="E156" s="28">
        <v>1351</v>
      </c>
      <c r="F156" s="29"/>
      <c r="G156" s="29"/>
      <c r="H156" s="29"/>
      <c r="I156" s="29"/>
      <c r="J156" s="29"/>
      <c r="K156" s="46">
        <f>SUM(E156:F156)-SUM(G156:J156)</f>
        <v>1351</v>
      </c>
      <c r="L156" s="85"/>
      <c r="M156" s="107">
        <v>1</v>
      </c>
      <c r="P156" s="138"/>
      <c r="R156" s="138"/>
    </row>
    <row r="157" spans="1:18" ht="39.75" customHeight="1" x14ac:dyDescent="0.2">
      <c r="A157" s="109">
        <v>102</v>
      </c>
      <c r="B157" s="109" t="s">
        <v>182</v>
      </c>
      <c r="C157" s="109" t="s">
        <v>183</v>
      </c>
      <c r="D157" s="26" t="s">
        <v>49</v>
      </c>
      <c r="E157" s="28">
        <v>3128</v>
      </c>
      <c r="F157" s="29"/>
      <c r="G157" s="29"/>
      <c r="H157" s="29"/>
      <c r="I157" s="29"/>
      <c r="J157" s="29"/>
      <c r="K157" s="46">
        <f t="shared" si="12"/>
        <v>3128</v>
      </c>
      <c r="L157" s="85"/>
      <c r="M157" s="107">
        <v>1</v>
      </c>
      <c r="P157" s="138"/>
      <c r="R157" s="138"/>
    </row>
    <row r="158" spans="1:18" ht="39.75" customHeight="1" x14ac:dyDescent="0.2">
      <c r="A158" s="109">
        <v>602</v>
      </c>
      <c r="B158" s="109" t="s">
        <v>184</v>
      </c>
      <c r="C158" s="109" t="s">
        <v>185</v>
      </c>
      <c r="D158" s="26" t="s">
        <v>49</v>
      </c>
      <c r="E158" s="28">
        <v>2063</v>
      </c>
      <c r="F158" s="29"/>
      <c r="G158" s="29"/>
      <c r="H158" s="29"/>
      <c r="I158" s="29"/>
      <c r="J158" s="29"/>
      <c r="K158" s="46">
        <f t="shared" si="12"/>
        <v>2063</v>
      </c>
      <c r="L158" s="85"/>
      <c r="M158" s="107">
        <v>1</v>
      </c>
      <c r="P158" s="138"/>
      <c r="R158" s="138"/>
    </row>
    <row r="159" spans="1:18" ht="13.5" thickBot="1" x14ac:dyDescent="0.25">
      <c r="A159" s="112"/>
      <c r="B159" s="112"/>
      <c r="C159" s="112"/>
      <c r="D159" s="49" t="s">
        <v>18</v>
      </c>
      <c r="E159" s="88">
        <f t="shared" ref="E159:K159" si="13">SUM(E147:E158)</f>
        <v>47685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47685</v>
      </c>
      <c r="L159" s="87"/>
      <c r="M159" s="107">
        <f>SUM(M147:M158)</f>
        <v>12</v>
      </c>
      <c r="P159" s="138"/>
      <c r="R159" s="138"/>
    </row>
    <row r="160" spans="1:18" x14ac:dyDescent="0.2">
      <c r="D160" s="63"/>
      <c r="E160" s="111"/>
      <c r="F160" s="111"/>
      <c r="G160" s="111"/>
      <c r="H160" s="111"/>
      <c r="I160" s="111"/>
      <c r="J160" s="111"/>
      <c r="K160" s="111"/>
      <c r="M160" s="107"/>
      <c r="P160" s="138"/>
      <c r="R160" s="138"/>
    </row>
    <row r="161" spans="1:18" ht="15.75" customHeight="1" x14ac:dyDescent="0.2">
      <c r="D161" s="63"/>
      <c r="E161" s="111"/>
      <c r="F161" s="111"/>
      <c r="G161" s="111"/>
      <c r="H161" s="111"/>
      <c r="I161" s="111"/>
      <c r="J161" s="111"/>
      <c r="K161" s="111"/>
      <c r="M161" s="107"/>
      <c r="P161" s="138"/>
      <c r="R161" s="138"/>
    </row>
    <row r="162" spans="1:18" ht="15" customHeight="1" x14ac:dyDescent="0.2">
      <c r="D162" s="63"/>
      <c r="E162" s="111"/>
      <c r="F162" s="111"/>
      <c r="G162" s="111"/>
      <c r="H162" s="111"/>
      <c r="I162" s="111"/>
      <c r="J162" s="111"/>
      <c r="K162" s="111"/>
      <c r="M162" s="107"/>
      <c r="P162" s="138"/>
      <c r="R162" s="138"/>
    </row>
    <row r="163" spans="1:18" ht="38.25" customHeight="1" x14ac:dyDescent="0.2">
      <c r="D163" s="63"/>
      <c r="E163" s="111"/>
      <c r="F163" s="111"/>
      <c r="G163" s="111"/>
      <c r="H163" s="111"/>
      <c r="I163" s="111"/>
      <c r="J163" s="111"/>
      <c r="K163" s="111"/>
      <c r="M163" s="107"/>
      <c r="P163" s="138"/>
      <c r="R163" s="138"/>
    </row>
    <row r="164" spans="1:18" ht="39.75" customHeight="1" x14ac:dyDescent="0.2">
      <c r="D164" s="63"/>
      <c r="E164" s="111"/>
      <c r="F164" s="111"/>
      <c r="G164" s="111"/>
      <c r="H164" s="111"/>
      <c r="I164" s="111"/>
      <c r="J164" s="111"/>
      <c r="K164" s="111"/>
      <c r="M164" s="107"/>
      <c r="P164" s="138"/>
      <c r="R164" s="138"/>
    </row>
    <row r="165" spans="1:18" ht="13.5" thickBot="1" x14ac:dyDescent="0.25">
      <c r="A165" s="1"/>
      <c r="B165" s="1"/>
      <c r="C165" s="1"/>
      <c r="D165" s="149" t="s">
        <v>0</v>
      </c>
      <c r="E165" s="149"/>
      <c r="F165" s="149"/>
      <c r="G165" s="149"/>
      <c r="H165" s="149"/>
      <c r="I165" s="1"/>
      <c r="J165" s="1"/>
      <c r="K165" s="2"/>
      <c r="L165" s="1"/>
      <c r="M165" s="107"/>
      <c r="P165" s="138"/>
      <c r="R165" s="138"/>
    </row>
    <row r="166" spans="1:18" ht="13.5" thickBot="1" x14ac:dyDescent="0.25">
      <c r="A166" s="1"/>
      <c r="B166" s="1"/>
      <c r="C166" s="1"/>
      <c r="D166" s="150" t="s">
        <v>1</v>
      </c>
      <c r="E166" s="150"/>
      <c r="F166" s="150"/>
      <c r="G166" s="150"/>
      <c r="H166" s="150"/>
      <c r="I166" s="1"/>
      <c r="J166" s="1"/>
      <c r="K166" s="2"/>
      <c r="L166" s="3" t="s">
        <v>186</v>
      </c>
      <c r="M166" s="107"/>
      <c r="P166" s="138"/>
      <c r="R166" s="138"/>
    </row>
    <row r="167" spans="1:18" x14ac:dyDescent="0.2">
      <c r="A167" s="1"/>
      <c r="B167" s="1"/>
      <c r="C167" s="1"/>
      <c r="D167" s="151" t="s">
        <v>289</v>
      </c>
      <c r="E167" s="151"/>
      <c r="F167" s="151"/>
      <c r="G167" s="151"/>
      <c r="H167" s="151"/>
      <c r="I167" s="1"/>
      <c r="J167" s="1"/>
      <c r="K167" s="2"/>
      <c r="L167" s="1"/>
      <c r="M167" s="107"/>
      <c r="P167" s="138"/>
      <c r="R167" s="138"/>
    </row>
    <row r="168" spans="1:18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7"/>
      <c r="P168" s="138"/>
      <c r="R168" s="138"/>
    </row>
    <row r="169" spans="1:18" ht="13.5" thickBot="1" x14ac:dyDescent="0.25">
      <c r="M169" s="107"/>
      <c r="P169" s="138"/>
      <c r="R169" s="138"/>
    </row>
    <row r="170" spans="1:18" ht="13.5" thickBot="1" x14ac:dyDescent="0.25">
      <c r="A170" s="4"/>
      <c r="B170" s="4"/>
      <c r="C170" s="5"/>
      <c r="D170" s="6"/>
      <c r="E170" s="152" t="s">
        <v>3</v>
      </c>
      <c r="F170" s="152"/>
      <c r="G170" s="153" t="s">
        <v>4</v>
      </c>
      <c r="H170" s="153"/>
      <c r="I170" s="153"/>
      <c r="J170" s="153"/>
      <c r="K170" s="11"/>
      <c r="L170" s="12"/>
      <c r="M170" s="107"/>
      <c r="P170" s="138"/>
      <c r="R170" s="138"/>
    </row>
    <row r="171" spans="1:18" ht="13.5" customHeight="1" thickBot="1" x14ac:dyDescent="0.25">
      <c r="A171" s="13" t="s">
        <v>5</v>
      </c>
      <c r="B171" s="154" t="s">
        <v>6</v>
      </c>
      <c r="C171" s="156" t="s">
        <v>7</v>
      </c>
      <c r="D171" s="158" t="s">
        <v>8</v>
      </c>
      <c r="E171" s="139" t="s">
        <v>9</v>
      </c>
      <c r="F171" s="141" t="s">
        <v>10</v>
      </c>
      <c r="G171" s="139" t="s">
        <v>11</v>
      </c>
      <c r="H171" s="141" t="s">
        <v>12</v>
      </c>
      <c r="I171" s="139" t="s">
        <v>10</v>
      </c>
      <c r="J171" s="143" t="s">
        <v>13</v>
      </c>
      <c r="K171" s="145" t="s">
        <v>14</v>
      </c>
      <c r="L171" s="147" t="s">
        <v>15</v>
      </c>
      <c r="M171" s="107"/>
      <c r="P171" s="138"/>
      <c r="R171" s="138"/>
    </row>
    <row r="172" spans="1:18" x14ac:dyDescent="0.2">
      <c r="A172" s="108" t="s">
        <v>16</v>
      </c>
      <c r="B172" s="155"/>
      <c r="C172" s="157"/>
      <c r="D172" s="159"/>
      <c r="E172" s="140"/>
      <c r="F172" s="142"/>
      <c r="G172" s="140"/>
      <c r="H172" s="142"/>
      <c r="I172" s="140"/>
      <c r="J172" s="144"/>
      <c r="K172" s="146"/>
      <c r="L172" s="148"/>
      <c r="M172" s="107"/>
      <c r="P172" s="138"/>
      <c r="R172" s="138"/>
    </row>
    <row r="173" spans="1:18" ht="39.75" customHeight="1" x14ac:dyDescent="0.2">
      <c r="A173" s="109">
        <v>102</v>
      </c>
      <c r="B173" s="109" t="s">
        <v>187</v>
      </c>
      <c r="C173" s="109" t="s">
        <v>216</v>
      </c>
      <c r="D173" s="26" t="s">
        <v>56</v>
      </c>
      <c r="E173" s="28">
        <v>4769</v>
      </c>
      <c r="F173" s="29"/>
      <c r="G173" s="29"/>
      <c r="H173" s="46"/>
      <c r="I173" s="29"/>
      <c r="J173" s="29"/>
      <c r="K173" s="46">
        <f>SUM(E173:F173)-SUM(G173:J173)</f>
        <v>4769</v>
      </c>
      <c r="L173" s="85"/>
      <c r="M173" s="107">
        <v>1</v>
      </c>
      <c r="P173" s="138"/>
      <c r="R173" s="138"/>
    </row>
    <row r="174" spans="1:18" ht="39.75" customHeight="1" x14ac:dyDescent="0.2">
      <c r="A174" s="109">
        <v>102</v>
      </c>
      <c r="B174" s="109" t="s">
        <v>188</v>
      </c>
      <c r="C174" s="109" t="s">
        <v>189</v>
      </c>
      <c r="D174" s="26" t="s">
        <v>56</v>
      </c>
      <c r="E174" s="28">
        <v>2400</v>
      </c>
      <c r="F174" s="29"/>
      <c r="G174" s="29"/>
      <c r="H174" s="46"/>
      <c r="I174" s="29"/>
      <c r="J174" s="29"/>
      <c r="K174" s="46">
        <f>SUM(E174:F174)-SUM(G174:J174)</f>
        <v>2400</v>
      </c>
      <c r="L174" s="85"/>
      <c r="M174" s="107">
        <v>1</v>
      </c>
      <c r="P174" s="138"/>
      <c r="R174" s="138"/>
    </row>
    <row r="175" spans="1:18" ht="39.75" customHeight="1" x14ac:dyDescent="0.2">
      <c r="A175" s="109">
        <v>102</v>
      </c>
      <c r="B175" s="109" t="s">
        <v>190</v>
      </c>
      <c r="C175" s="109" t="s">
        <v>191</v>
      </c>
      <c r="D175" s="26" t="s">
        <v>49</v>
      </c>
      <c r="E175" s="28">
        <v>5294</v>
      </c>
      <c r="F175" s="29"/>
      <c r="G175" s="29"/>
      <c r="H175" s="46"/>
      <c r="I175" s="29"/>
      <c r="J175" s="29"/>
      <c r="K175" s="46">
        <f>SUM(E175:F175)-SUM(G175:J175)</f>
        <v>5294</v>
      </c>
      <c r="L175" s="85"/>
      <c r="M175" s="107">
        <v>1</v>
      </c>
      <c r="P175" s="138"/>
      <c r="R175" s="138"/>
    </row>
    <row r="176" spans="1:18" ht="39.75" customHeight="1" x14ac:dyDescent="0.2">
      <c r="A176" s="109">
        <v>102</v>
      </c>
      <c r="B176" s="109" t="s">
        <v>192</v>
      </c>
      <c r="C176" s="109" t="s">
        <v>193</v>
      </c>
      <c r="D176" s="26" t="s">
        <v>56</v>
      </c>
      <c r="E176" s="28">
        <v>5029</v>
      </c>
      <c r="F176" s="29"/>
      <c r="G176" s="29"/>
      <c r="H176" s="46"/>
      <c r="I176" s="29"/>
      <c r="J176" s="29"/>
      <c r="K176" s="46">
        <f>SUM(E176:F176)-SUM(G176:J176)</f>
        <v>5029</v>
      </c>
      <c r="L176" s="85"/>
      <c r="M176" s="107">
        <v>1</v>
      </c>
      <c r="P176" s="138"/>
      <c r="R176" s="138"/>
    </row>
    <row r="177" spans="1:18" ht="39.75" customHeight="1" x14ac:dyDescent="0.2">
      <c r="A177" s="109">
        <v>102</v>
      </c>
      <c r="B177" s="109" t="s">
        <v>194</v>
      </c>
      <c r="C177" s="109" t="s">
        <v>195</v>
      </c>
      <c r="D177" s="26" t="s">
        <v>49</v>
      </c>
      <c r="E177" s="28">
        <v>1801</v>
      </c>
      <c r="F177" s="29"/>
      <c r="G177" s="29"/>
      <c r="H177" s="46"/>
      <c r="I177" s="29"/>
      <c r="J177" s="29"/>
      <c r="K177" s="46">
        <f t="shared" ref="K177:K201" si="14">SUM(E177:F177)-SUM(G177:J177)</f>
        <v>1801</v>
      </c>
      <c r="L177" s="85"/>
      <c r="M177" s="107">
        <v>1</v>
      </c>
      <c r="P177" s="138"/>
      <c r="R177" s="138"/>
    </row>
    <row r="178" spans="1:18" ht="39.75" customHeight="1" x14ac:dyDescent="0.2">
      <c r="A178" s="109">
        <v>102</v>
      </c>
      <c r="B178" s="109" t="s">
        <v>196</v>
      </c>
      <c r="C178" s="109" t="s">
        <v>197</v>
      </c>
      <c r="D178" s="26" t="s">
        <v>49</v>
      </c>
      <c r="E178" s="28">
        <v>3125</v>
      </c>
      <c r="F178" s="29"/>
      <c r="G178" s="29"/>
      <c r="H178" s="46"/>
      <c r="I178" s="29"/>
      <c r="J178" s="29"/>
      <c r="K178" s="46">
        <f t="shared" si="14"/>
        <v>3125</v>
      </c>
      <c r="L178" s="85"/>
      <c r="M178" s="113">
        <v>1</v>
      </c>
      <c r="P178" s="138"/>
      <c r="R178" s="138"/>
    </row>
    <row r="179" spans="1:18" ht="39.75" customHeight="1" x14ac:dyDescent="0.2">
      <c r="A179" s="109">
        <v>602</v>
      </c>
      <c r="B179" s="109" t="s">
        <v>198</v>
      </c>
      <c r="C179" s="109" t="s">
        <v>199</v>
      </c>
      <c r="D179" s="109" t="s">
        <v>56</v>
      </c>
      <c r="E179" s="28">
        <v>5029</v>
      </c>
      <c r="F179" s="29"/>
      <c r="G179" s="29"/>
      <c r="H179" s="46"/>
      <c r="I179" s="29"/>
      <c r="J179" s="29"/>
      <c r="K179" s="46">
        <f t="shared" si="14"/>
        <v>5029</v>
      </c>
      <c r="L179" s="85"/>
      <c r="M179" s="113">
        <v>1</v>
      </c>
      <c r="P179" s="138"/>
      <c r="R179" s="138"/>
    </row>
    <row r="180" spans="1:18" ht="39.75" customHeight="1" x14ac:dyDescent="0.2">
      <c r="A180" s="109">
        <v>102</v>
      </c>
      <c r="B180" s="109" t="s">
        <v>200</v>
      </c>
      <c r="C180" s="109" t="s">
        <v>201</v>
      </c>
      <c r="D180" s="109" t="s">
        <v>56</v>
      </c>
      <c r="E180" s="28">
        <v>4141</v>
      </c>
      <c r="F180" s="29"/>
      <c r="G180" s="29"/>
      <c r="H180" s="46"/>
      <c r="I180" s="29"/>
      <c r="J180" s="29"/>
      <c r="K180" s="46">
        <f t="shared" si="14"/>
        <v>4141</v>
      </c>
      <c r="L180" s="85"/>
      <c r="M180" s="113">
        <v>1</v>
      </c>
      <c r="P180" s="138"/>
      <c r="R180" s="138"/>
    </row>
    <row r="181" spans="1:18" ht="39.75" customHeight="1" x14ac:dyDescent="0.2">
      <c r="A181" s="109">
        <v>102</v>
      </c>
      <c r="B181" s="109" t="s">
        <v>202</v>
      </c>
      <c r="C181" s="109" t="s">
        <v>203</v>
      </c>
      <c r="D181" s="26" t="s">
        <v>21</v>
      </c>
      <c r="E181" s="28">
        <v>9676</v>
      </c>
      <c r="F181" s="29"/>
      <c r="G181" s="29"/>
      <c r="H181" s="46"/>
      <c r="I181" s="29"/>
      <c r="J181" s="29"/>
      <c r="K181" s="46">
        <f t="shared" si="14"/>
        <v>9676</v>
      </c>
      <c r="L181" s="85"/>
      <c r="M181" s="113">
        <v>1</v>
      </c>
      <c r="P181" s="138"/>
      <c r="R181" s="138"/>
    </row>
    <row r="182" spans="1:18" ht="39.75" customHeight="1" x14ac:dyDescent="0.2">
      <c r="A182" s="109">
        <v>102</v>
      </c>
      <c r="B182" s="109" t="s">
        <v>204</v>
      </c>
      <c r="C182" s="109" t="s">
        <v>205</v>
      </c>
      <c r="D182" s="26" t="s">
        <v>21</v>
      </c>
      <c r="E182" s="28">
        <v>12706</v>
      </c>
      <c r="F182" s="29"/>
      <c r="G182" s="29"/>
      <c r="H182" s="46"/>
      <c r="I182" s="29"/>
      <c r="J182" s="29"/>
      <c r="K182" s="46">
        <f t="shared" si="14"/>
        <v>12706</v>
      </c>
      <c r="L182" s="85"/>
      <c r="M182" s="113">
        <v>1</v>
      </c>
      <c r="P182" s="138"/>
      <c r="R182" s="138"/>
    </row>
    <row r="183" spans="1:18" ht="39.75" customHeight="1" x14ac:dyDescent="0.2">
      <c r="A183" s="109">
        <v>102</v>
      </c>
      <c r="B183" s="109" t="s">
        <v>206</v>
      </c>
      <c r="C183" s="109" t="s">
        <v>207</v>
      </c>
      <c r="D183" s="26" t="s">
        <v>21</v>
      </c>
      <c r="E183" s="28">
        <v>16938</v>
      </c>
      <c r="F183" s="29"/>
      <c r="G183" s="29"/>
      <c r="H183" s="46"/>
      <c r="I183" s="29"/>
      <c r="J183" s="29"/>
      <c r="K183" s="46">
        <f t="shared" si="14"/>
        <v>16938</v>
      </c>
      <c r="L183" s="85"/>
      <c r="M183" s="113">
        <v>1</v>
      </c>
      <c r="P183" s="138"/>
      <c r="R183" s="138"/>
    </row>
    <row r="184" spans="1:18" ht="13.5" customHeight="1" thickBot="1" x14ac:dyDescent="0.25">
      <c r="A184" s="112"/>
      <c r="B184" s="112"/>
      <c r="C184" s="112"/>
      <c r="D184" s="49" t="s">
        <v>18</v>
      </c>
      <c r="E184" s="88">
        <f t="shared" ref="E184:K184" si="15">SUM(E167:E183)</f>
        <v>70908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32">
        <f t="shared" si="15"/>
        <v>0</v>
      </c>
      <c r="K184" s="88">
        <f t="shared" si="15"/>
        <v>70908</v>
      </c>
      <c r="L184" s="126"/>
      <c r="M184" s="104">
        <f>SUM(M167:M183)</f>
        <v>11</v>
      </c>
      <c r="P184" s="138"/>
      <c r="R184" s="138"/>
    </row>
    <row r="185" spans="1:18" ht="39.75" customHeight="1" x14ac:dyDescent="0.2">
      <c r="A185" s="112"/>
      <c r="B185" s="112"/>
      <c r="C185" s="112"/>
      <c r="D185" s="127"/>
      <c r="E185" s="128"/>
      <c r="F185" s="129"/>
      <c r="G185" s="129"/>
      <c r="H185" s="130"/>
      <c r="I185" s="129"/>
      <c r="J185" s="129"/>
      <c r="K185" s="130"/>
      <c r="L185" s="87"/>
      <c r="M185" s="113"/>
      <c r="N185" s="87"/>
      <c r="O185" s="87"/>
      <c r="P185" s="138"/>
      <c r="R185" s="138"/>
    </row>
    <row r="186" spans="1:18" ht="64.5" customHeight="1" x14ac:dyDescent="0.2">
      <c r="A186" s="112"/>
      <c r="B186" s="112"/>
      <c r="C186" s="112"/>
      <c r="D186" s="127"/>
      <c r="E186" s="128"/>
      <c r="F186" s="129"/>
      <c r="G186" s="129"/>
      <c r="H186" s="130"/>
      <c r="I186" s="129"/>
      <c r="J186" s="129"/>
      <c r="K186" s="130"/>
      <c r="L186" s="87"/>
      <c r="M186" s="113"/>
      <c r="N186" s="87"/>
      <c r="O186" s="87"/>
      <c r="P186" s="138"/>
      <c r="R186" s="138"/>
    </row>
    <row r="187" spans="1:18" ht="13.5" thickBot="1" x14ac:dyDescent="0.25">
      <c r="A187" s="1"/>
      <c r="B187" s="1"/>
      <c r="C187" s="1"/>
      <c r="D187" s="149" t="s">
        <v>0</v>
      </c>
      <c r="E187" s="149"/>
      <c r="F187" s="149"/>
      <c r="G187" s="149"/>
      <c r="H187" s="149"/>
      <c r="I187" s="1"/>
      <c r="J187" s="1"/>
      <c r="K187" s="2"/>
      <c r="L187" s="1"/>
      <c r="M187" s="107"/>
      <c r="P187" s="138"/>
      <c r="R187" s="138"/>
    </row>
    <row r="188" spans="1:18" ht="13.5" thickBot="1" x14ac:dyDescent="0.25">
      <c r="A188" s="1"/>
      <c r="B188" s="1"/>
      <c r="C188" s="1"/>
      <c r="D188" s="150" t="s">
        <v>1</v>
      </c>
      <c r="E188" s="150"/>
      <c r="F188" s="150"/>
      <c r="G188" s="150"/>
      <c r="H188" s="150"/>
      <c r="I188" s="1"/>
      <c r="J188" s="1"/>
      <c r="K188" s="2"/>
      <c r="L188" s="3" t="s">
        <v>215</v>
      </c>
      <c r="M188" s="107"/>
      <c r="P188" s="138"/>
      <c r="R188" s="138"/>
    </row>
    <row r="189" spans="1:18" x14ac:dyDescent="0.2">
      <c r="A189" s="1"/>
      <c r="B189" s="1"/>
      <c r="C189" s="1"/>
      <c r="D189" s="151" t="s">
        <v>289</v>
      </c>
      <c r="E189" s="151"/>
      <c r="F189" s="151"/>
      <c r="G189" s="151"/>
      <c r="H189" s="151"/>
      <c r="I189" s="1"/>
      <c r="J189" s="1"/>
      <c r="K189" s="2"/>
      <c r="L189" s="1"/>
      <c r="M189" s="107"/>
      <c r="P189" s="138"/>
      <c r="R189" s="138"/>
    </row>
    <row r="190" spans="1:18" ht="13.5" thickBot="1" x14ac:dyDescent="0.25">
      <c r="A190" s="1"/>
      <c r="B190" s="1"/>
      <c r="C190" s="131"/>
      <c r="D190" s="71"/>
      <c r="E190" s="71"/>
      <c r="F190" s="71"/>
      <c r="G190" s="71"/>
      <c r="H190" s="71"/>
      <c r="I190" s="131"/>
      <c r="J190" s="1"/>
      <c r="K190" s="2"/>
      <c r="L190" s="1"/>
      <c r="M190" s="107"/>
      <c r="P190" s="138"/>
      <c r="R190" s="138"/>
    </row>
    <row r="191" spans="1:18" ht="13.5" thickBot="1" x14ac:dyDescent="0.25">
      <c r="A191" s="4"/>
      <c r="B191" s="4"/>
      <c r="C191" s="5"/>
      <c r="D191" s="6"/>
      <c r="E191" s="152" t="s">
        <v>3</v>
      </c>
      <c r="F191" s="152"/>
      <c r="G191" s="153" t="s">
        <v>4</v>
      </c>
      <c r="H191" s="153"/>
      <c r="I191" s="153"/>
      <c r="J191" s="153"/>
      <c r="K191" s="11"/>
      <c r="L191" s="12"/>
      <c r="M191" s="107"/>
      <c r="P191" s="138"/>
      <c r="R191" s="138"/>
    </row>
    <row r="192" spans="1:18" ht="13.5" customHeight="1" thickBot="1" x14ac:dyDescent="0.25">
      <c r="A192" s="13" t="s">
        <v>5</v>
      </c>
      <c r="B192" s="154" t="s">
        <v>6</v>
      </c>
      <c r="C192" s="156" t="s">
        <v>7</v>
      </c>
      <c r="D192" s="158" t="s">
        <v>8</v>
      </c>
      <c r="E192" s="139" t="s">
        <v>9</v>
      </c>
      <c r="F192" s="141" t="s">
        <v>10</v>
      </c>
      <c r="G192" s="139" t="s">
        <v>11</v>
      </c>
      <c r="H192" s="141" t="s">
        <v>12</v>
      </c>
      <c r="I192" s="139" t="s">
        <v>10</v>
      </c>
      <c r="J192" s="143" t="s">
        <v>13</v>
      </c>
      <c r="K192" s="145" t="s">
        <v>14</v>
      </c>
      <c r="L192" s="147" t="s">
        <v>15</v>
      </c>
      <c r="M192" s="107"/>
      <c r="P192" s="138"/>
      <c r="R192" s="138"/>
    </row>
    <row r="193" spans="1:18" x14ac:dyDescent="0.2">
      <c r="A193" s="108" t="s">
        <v>16</v>
      </c>
      <c r="B193" s="155"/>
      <c r="C193" s="157"/>
      <c r="D193" s="159"/>
      <c r="E193" s="140"/>
      <c r="F193" s="142"/>
      <c r="G193" s="140"/>
      <c r="H193" s="142"/>
      <c r="I193" s="140"/>
      <c r="J193" s="144"/>
      <c r="K193" s="146"/>
      <c r="L193" s="148"/>
      <c r="M193" s="107"/>
      <c r="P193" s="138"/>
      <c r="R193" s="138"/>
    </row>
    <row r="194" spans="1:18" ht="39.75" customHeight="1" x14ac:dyDescent="0.2">
      <c r="A194" s="109">
        <v>102</v>
      </c>
      <c r="B194" s="109" t="s">
        <v>211</v>
      </c>
      <c r="C194" s="109" t="s">
        <v>213</v>
      </c>
      <c r="D194" s="26" t="s">
        <v>49</v>
      </c>
      <c r="E194" s="28">
        <v>2331</v>
      </c>
      <c r="F194" s="29"/>
      <c r="G194" s="29"/>
      <c r="H194" s="125"/>
      <c r="I194" s="29"/>
      <c r="J194" s="29"/>
      <c r="K194" s="46">
        <f t="shared" si="14"/>
        <v>2331</v>
      </c>
      <c r="L194" s="85"/>
      <c r="M194" s="113">
        <v>1</v>
      </c>
      <c r="P194" s="138"/>
      <c r="R194" s="138"/>
    </row>
    <row r="195" spans="1:18" ht="39.75" customHeight="1" x14ac:dyDescent="0.2">
      <c r="A195" s="109">
        <v>102</v>
      </c>
      <c r="B195" s="109" t="s">
        <v>212</v>
      </c>
      <c r="C195" s="109" t="s">
        <v>219</v>
      </c>
      <c r="D195" s="26" t="s">
        <v>49</v>
      </c>
      <c r="E195" s="28">
        <v>7902</v>
      </c>
      <c r="F195" s="31"/>
      <c r="G195" s="29"/>
      <c r="H195" s="46"/>
      <c r="I195" s="29"/>
      <c r="J195" s="29"/>
      <c r="K195" s="46">
        <f t="shared" si="14"/>
        <v>7902</v>
      </c>
      <c r="L195" s="85"/>
      <c r="M195" s="113">
        <v>1</v>
      </c>
      <c r="P195" s="138"/>
      <c r="R195" s="138"/>
    </row>
    <row r="196" spans="1:18" ht="39.75" customHeight="1" x14ac:dyDescent="0.2">
      <c r="A196" s="109">
        <v>102</v>
      </c>
      <c r="B196" s="109" t="s">
        <v>217</v>
      </c>
      <c r="C196" s="109" t="s">
        <v>218</v>
      </c>
      <c r="D196" s="26" t="s">
        <v>21</v>
      </c>
      <c r="E196" s="28">
        <v>9190</v>
      </c>
      <c r="F196" s="31"/>
      <c r="G196" s="29"/>
      <c r="H196" s="46"/>
      <c r="I196" s="29"/>
      <c r="J196" s="29"/>
      <c r="K196" s="46">
        <f t="shared" si="14"/>
        <v>9190</v>
      </c>
      <c r="L196" s="85"/>
      <c r="M196" s="113">
        <v>1</v>
      </c>
      <c r="P196" s="138"/>
      <c r="R196" s="138"/>
    </row>
    <row r="197" spans="1:18" ht="39.75" customHeight="1" x14ac:dyDescent="0.2">
      <c r="A197" s="109">
        <v>102</v>
      </c>
      <c r="B197" s="109" t="s">
        <v>220</v>
      </c>
      <c r="C197" s="109" t="s">
        <v>221</v>
      </c>
      <c r="D197" s="26" t="s">
        <v>49</v>
      </c>
      <c r="E197" s="28">
        <v>865</v>
      </c>
      <c r="F197" s="31"/>
      <c r="G197" s="29"/>
      <c r="H197" s="46"/>
      <c r="I197" s="29"/>
      <c r="J197" s="29"/>
      <c r="K197" s="46">
        <f t="shared" si="14"/>
        <v>865</v>
      </c>
      <c r="L197" s="85"/>
      <c r="M197" s="113">
        <v>1</v>
      </c>
      <c r="P197" s="138"/>
      <c r="R197" s="138"/>
    </row>
    <row r="198" spans="1:18" ht="39.75" customHeight="1" x14ac:dyDescent="0.2">
      <c r="A198" s="109">
        <v>602</v>
      </c>
      <c r="B198" s="109" t="s">
        <v>222</v>
      </c>
      <c r="C198" s="109" t="s">
        <v>226</v>
      </c>
      <c r="D198" s="26" t="s">
        <v>256</v>
      </c>
      <c r="E198" s="28">
        <v>8382</v>
      </c>
      <c r="F198" s="31"/>
      <c r="G198" s="29"/>
      <c r="H198" s="46"/>
      <c r="I198" s="29"/>
      <c r="J198" s="29"/>
      <c r="K198" s="46">
        <f t="shared" si="14"/>
        <v>8382</v>
      </c>
      <c r="L198" s="85"/>
      <c r="M198" s="113">
        <v>1</v>
      </c>
      <c r="P198" s="138"/>
      <c r="R198" s="138"/>
    </row>
    <row r="199" spans="1:18" ht="39.75" customHeight="1" x14ac:dyDescent="0.2">
      <c r="A199" s="109">
        <v>602</v>
      </c>
      <c r="B199" s="109" t="s">
        <v>223</v>
      </c>
      <c r="C199" s="109" t="s">
        <v>227</v>
      </c>
      <c r="D199" s="26" t="s">
        <v>256</v>
      </c>
      <c r="E199" s="28">
        <v>6287</v>
      </c>
      <c r="F199" s="31"/>
      <c r="G199" s="29"/>
      <c r="H199" s="46"/>
      <c r="I199" s="29"/>
      <c r="J199" s="29"/>
      <c r="K199" s="46">
        <f t="shared" si="14"/>
        <v>6287</v>
      </c>
      <c r="L199" s="85"/>
      <c r="M199" s="113">
        <v>1</v>
      </c>
      <c r="P199" s="138"/>
      <c r="R199" s="138"/>
    </row>
    <row r="200" spans="1:18" ht="39.75" customHeight="1" x14ac:dyDescent="0.2">
      <c r="A200" s="109">
        <v>102</v>
      </c>
      <c r="B200" s="109" t="s">
        <v>224</v>
      </c>
      <c r="C200" s="109" t="s">
        <v>228</v>
      </c>
      <c r="D200" s="26" t="s">
        <v>21</v>
      </c>
      <c r="E200" s="28">
        <v>6353</v>
      </c>
      <c r="F200" s="31"/>
      <c r="G200" s="29"/>
      <c r="H200" s="46"/>
      <c r="I200" s="29"/>
      <c r="J200" s="29"/>
      <c r="K200" s="46">
        <f t="shared" si="14"/>
        <v>6353</v>
      </c>
      <c r="L200" s="85"/>
      <c r="M200" s="113">
        <v>1</v>
      </c>
      <c r="P200" s="138"/>
      <c r="R200" s="138"/>
    </row>
    <row r="201" spans="1:18" ht="39.75" customHeight="1" x14ac:dyDescent="0.2">
      <c r="A201" s="109">
        <v>102</v>
      </c>
      <c r="B201" s="109" t="s">
        <v>225</v>
      </c>
      <c r="C201" s="109" t="s">
        <v>229</v>
      </c>
      <c r="D201" s="26" t="s">
        <v>21</v>
      </c>
      <c r="E201" s="28">
        <v>6243</v>
      </c>
      <c r="F201" s="31"/>
      <c r="G201" s="29"/>
      <c r="H201" s="46"/>
      <c r="I201" s="29"/>
      <c r="J201" s="29"/>
      <c r="K201" s="46">
        <f t="shared" si="14"/>
        <v>6243</v>
      </c>
      <c r="L201" s="85"/>
      <c r="M201" s="113">
        <v>1</v>
      </c>
      <c r="P201" s="138"/>
      <c r="R201" s="138"/>
    </row>
    <row r="202" spans="1:18" ht="39.75" customHeight="1" x14ac:dyDescent="0.2">
      <c r="A202" s="109">
        <v>102</v>
      </c>
      <c r="B202" s="109" t="s">
        <v>230</v>
      </c>
      <c r="C202" s="134" t="s">
        <v>231</v>
      </c>
      <c r="D202" s="26" t="s">
        <v>49</v>
      </c>
      <c r="E202" s="28">
        <v>8382</v>
      </c>
      <c r="F202" s="31"/>
      <c r="G202" s="29"/>
      <c r="H202" s="46"/>
      <c r="I202" s="29"/>
      <c r="J202" s="29"/>
      <c r="K202" s="46">
        <f>SUM(E202:F202)-SUM(G202:J202)</f>
        <v>8382</v>
      </c>
      <c r="L202" s="85"/>
      <c r="M202" s="113">
        <v>1</v>
      </c>
      <c r="P202" s="138"/>
      <c r="R202" s="138"/>
    </row>
    <row r="203" spans="1:18" ht="13.5" thickBot="1" x14ac:dyDescent="0.25">
      <c r="D203" s="49" t="s">
        <v>18</v>
      </c>
      <c r="E203" s="88">
        <f>SUM(E194:E202)</f>
        <v>55935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32">
        <f t="shared" si="16"/>
        <v>0</v>
      </c>
      <c r="K203" s="88">
        <f>SUM(K194:K202)</f>
        <v>55935</v>
      </c>
      <c r="L203" s="87"/>
      <c r="M203" s="111">
        <f>SUM(M194:M202)</f>
        <v>9</v>
      </c>
      <c r="P203" s="138"/>
      <c r="R203" s="138"/>
    </row>
    <row r="204" spans="1:18" ht="119.25" customHeight="1" x14ac:dyDescent="0.2">
      <c r="D204" s="63"/>
      <c r="E204" s="111"/>
      <c r="F204" s="111"/>
      <c r="G204" s="111"/>
      <c r="H204" s="111"/>
      <c r="I204" s="111"/>
      <c r="J204" s="111"/>
      <c r="K204" s="111"/>
      <c r="L204" s="87"/>
      <c r="M204" s="111"/>
      <c r="P204" s="138"/>
      <c r="R204" s="138"/>
    </row>
    <row r="205" spans="1:18" ht="51" customHeight="1" x14ac:dyDescent="0.2">
      <c r="D205" s="63"/>
      <c r="E205" s="111"/>
      <c r="F205" s="111"/>
      <c r="G205" s="111"/>
      <c r="H205" s="111"/>
      <c r="I205" s="111"/>
      <c r="J205" s="111"/>
      <c r="K205" s="111"/>
      <c r="M205" s="107"/>
      <c r="P205" s="138"/>
      <c r="R205" s="138"/>
    </row>
    <row r="206" spans="1:18" ht="13.5" thickBot="1" x14ac:dyDescent="0.25">
      <c r="A206" s="1"/>
      <c r="B206" s="1"/>
      <c r="C206" s="1"/>
      <c r="D206" s="149" t="s">
        <v>0</v>
      </c>
      <c r="E206" s="149"/>
      <c r="F206" s="149"/>
      <c r="G206" s="149"/>
      <c r="H206" s="149"/>
      <c r="I206" s="1"/>
      <c r="J206" s="1"/>
      <c r="K206" s="2"/>
      <c r="L206" s="1"/>
      <c r="M206" s="107"/>
      <c r="P206" s="138"/>
      <c r="R206" s="138"/>
    </row>
    <row r="207" spans="1:18" ht="13.5" thickBot="1" x14ac:dyDescent="0.25">
      <c r="A207" s="1"/>
      <c r="B207" s="1"/>
      <c r="C207" s="1"/>
      <c r="D207" s="150" t="s">
        <v>1</v>
      </c>
      <c r="E207" s="150"/>
      <c r="F207" s="150"/>
      <c r="G207" s="150"/>
      <c r="H207" s="150"/>
      <c r="I207" s="1"/>
      <c r="J207" s="1"/>
      <c r="K207" s="2"/>
      <c r="L207" s="3" t="s">
        <v>232</v>
      </c>
      <c r="M207" s="107"/>
      <c r="P207" s="138"/>
      <c r="R207" s="138"/>
    </row>
    <row r="208" spans="1:18" x14ac:dyDescent="0.2">
      <c r="A208" s="1"/>
      <c r="B208" s="1"/>
      <c r="C208" s="1"/>
      <c r="D208" s="151" t="s">
        <v>289</v>
      </c>
      <c r="E208" s="151"/>
      <c r="F208" s="151"/>
      <c r="G208" s="151"/>
      <c r="H208" s="151"/>
      <c r="I208" s="1"/>
      <c r="J208" s="1"/>
      <c r="K208" s="2"/>
      <c r="L208" s="1"/>
      <c r="M208" s="107"/>
      <c r="P208" s="138"/>
      <c r="R208" s="138"/>
    </row>
    <row r="209" spans="1:18" ht="13.5" thickBot="1" x14ac:dyDescent="0.25">
      <c r="A209" s="1"/>
      <c r="B209" s="1"/>
      <c r="C209" s="131"/>
      <c r="D209" s="71"/>
      <c r="E209" s="71"/>
      <c r="F209" s="71"/>
      <c r="G209" s="71"/>
      <c r="H209" s="71"/>
      <c r="I209" s="131"/>
      <c r="J209" s="1"/>
      <c r="K209" s="2"/>
      <c r="L209" s="1"/>
      <c r="M209" s="107"/>
      <c r="P209" s="138"/>
      <c r="R209" s="138"/>
    </row>
    <row r="210" spans="1:18" ht="13.5" thickBot="1" x14ac:dyDescent="0.25">
      <c r="A210" s="4"/>
      <c r="B210" s="4"/>
      <c r="C210" s="5"/>
      <c r="D210" s="6"/>
      <c r="E210" s="152" t="s">
        <v>3</v>
      </c>
      <c r="F210" s="152"/>
      <c r="G210" s="153" t="s">
        <v>4</v>
      </c>
      <c r="H210" s="153"/>
      <c r="I210" s="153"/>
      <c r="J210" s="153"/>
      <c r="K210" s="11"/>
      <c r="L210" s="12"/>
      <c r="M210" s="107"/>
      <c r="P210" s="138"/>
      <c r="R210" s="138"/>
    </row>
    <row r="211" spans="1:18" ht="13.5" customHeight="1" thickBot="1" x14ac:dyDescent="0.25">
      <c r="A211" s="13" t="s">
        <v>5</v>
      </c>
      <c r="B211" s="154" t="s">
        <v>6</v>
      </c>
      <c r="C211" s="156" t="s">
        <v>7</v>
      </c>
      <c r="D211" s="158" t="s">
        <v>8</v>
      </c>
      <c r="E211" s="139" t="s">
        <v>9</v>
      </c>
      <c r="F211" s="141" t="s">
        <v>10</v>
      </c>
      <c r="G211" s="139" t="s">
        <v>11</v>
      </c>
      <c r="H211" s="141" t="s">
        <v>12</v>
      </c>
      <c r="I211" s="139" t="s">
        <v>10</v>
      </c>
      <c r="J211" s="143" t="s">
        <v>13</v>
      </c>
      <c r="K211" s="145" t="s">
        <v>14</v>
      </c>
      <c r="L211" s="147" t="s">
        <v>15</v>
      </c>
      <c r="M211" s="107"/>
      <c r="P211" s="138"/>
      <c r="R211" s="138"/>
    </row>
    <row r="212" spans="1:18" x14ac:dyDescent="0.2">
      <c r="A212" s="108" t="s">
        <v>16</v>
      </c>
      <c r="B212" s="155"/>
      <c r="C212" s="157"/>
      <c r="D212" s="159"/>
      <c r="E212" s="140"/>
      <c r="F212" s="142"/>
      <c r="G212" s="140"/>
      <c r="H212" s="142"/>
      <c r="I212" s="140"/>
      <c r="J212" s="144"/>
      <c r="K212" s="146"/>
      <c r="L212" s="148"/>
      <c r="M212" s="107"/>
      <c r="P212" s="138"/>
      <c r="R212" s="138"/>
    </row>
    <row r="213" spans="1:18" ht="39.75" customHeight="1" x14ac:dyDescent="0.2">
      <c r="A213" s="109">
        <v>102</v>
      </c>
      <c r="B213" s="109" t="s">
        <v>233</v>
      </c>
      <c r="C213" s="109" t="s">
        <v>234</v>
      </c>
      <c r="D213" s="26" t="s">
        <v>49</v>
      </c>
      <c r="E213" s="28">
        <v>3018</v>
      </c>
      <c r="F213" s="29"/>
      <c r="G213" s="29"/>
      <c r="H213" s="125"/>
      <c r="I213" s="29"/>
      <c r="J213" s="29"/>
      <c r="K213" s="46">
        <f t="shared" ref="K213:K221" si="17">SUM(E213:F213)-SUM(G213:J213)</f>
        <v>3018</v>
      </c>
      <c r="L213" s="85"/>
      <c r="M213" s="113">
        <v>1</v>
      </c>
      <c r="P213" s="138"/>
      <c r="R213" s="138"/>
    </row>
    <row r="214" spans="1:18" ht="39.75" customHeight="1" x14ac:dyDescent="0.2">
      <c r="A214" s="109">
        <v>602</v>
      </c>
      <c r="B214" s="109" t="s">
        <v>235</v>
      </c>
      <c r="C214" s="109" t="s">
        <v>237</v>
      </c>
      <c r="D214" s="26" t="s">
        <v>257</v>
      </c>
      <c r="E214" s="28">
        <v>5527</v>
      </c>
      <c r="F214" s="31"/>
      <c r="G214" s="29"/>
      <c r="H214" s="46"/>
      <c r="I214" s="29"/>
      <c r="J214" s="29"/>
      <c r="K214" s="46">
        <f t="shared" si="17"/>
        <v>5527</v>
      </c>
      <c r="L214" s="85"/>
      <c r="M214" s="113">
        <v>1</v>
      </c>
      <c r="P214" s="138"/>
      <c r="R214" s="138"/>
    </row>
    <row r="215" spans="1:18" ht="39.75" customHeight="1" x14ac:dyDescent="0.2">
      <c r="A215" s="109">
        <v>102</v>
      </c>
      <c r="B215" s="109" t="s">
        <v>238</v>
      </c>
      <c r="C215" s="109" t="s">
        <v>236</v>
      </c>
      <c r="D215" s="26" t="s">
        <v>257</v>
      </c>
      <c r="E215" s="28">
        <v>4483</v>
      </c>
      <c r="F215" s="31"/>
      <c r="G215" s="29"/>
      <c r="H215" s="46"/>
      <c r="I215" s="29"/>
      <c r="J215" s="29"/>
      <c r="K215" s="46">
        <f t="shared" si="17"/>
        <v>4483</v>
      </c>
      <c r="L215" s="85"/>
      <c r="M215" s="113">
        <v>1</v>
      </c>
      <c r="P215" s="138"/>
      <c r="R215" s="138"/>
    </row>
    <row r="216" spans="1:18" ht="39.75" customHeight="1" x14ac:dyDescent="0.2">
      <c r="A216" s="109">
        <v>102</v>
      </c>
      <c r="B216" s="109" t="s">
        <v>239</v>
      </c>
      <c r="C216" s="109" t="s">
        <v>240</v>
      </c>
      <c r="D216" s="26" t="s">
        <v>257</v>
      </c>
      <c r="E216" s="28">
        <v>2058</v>
      </c>
      <c r="F216" s="31"/>
      <c r="G216" s="29"/>
      <c r="H216" s="46"/>
      <c r="I216" s="29"/>
      <c r="J216" s="29"/>
      <c r="K216" s="46">
        <f t="shared" si="17"/>
        <v>2058</v>
      </c>
      <c r="L216" s="85"/>
      <c r="M216" s="113">
        <v>1</v>
      </c>
      <c r="P216" s="138"/>
      <c r="R216" s="138"/>
    </row>
    <row r="217" spans="1:18" ht="39.75" customHeight="1" x14ac:dyDescent="0.2">
      <c r="A217" s="109">
        <v>602</v>
      </c>
      <c r="B217" s="109" t="s">
        <v>241</v>
      </c>
      <c r="C217" s="109" t="s">
        <v>242</v>
      </c>
      <c r="D217" s="26" t="s">
        <v>257</v>
      </c>
      <c r="E217" s="28">
        <v>6994</v>
      </c>
      <c r="F217" s="31"/>
      <c r="G217" s="29"/>
      <c r="H217" s="46"/>
      <c r="I217" s="29"/>
      <c r="J217" s="29"/>
      <c r="K217" s="46">
        <f t="shared" si="17"/>
        <v>6994</v>
      </c>
      <c r="L217" s="85"/>
      <c r="M217" s="113">
        <v>1</v>
      </c>
      <c r="P217" s="138"/>
      <c r="R217" s="138"/>
    </row>
    <row r="218" spans="1:18" ht="39.75" customHeight="1" x14ac:dyDescent="0.2">
      <c r="A218" s="109">
        <v>102</v>
      </c>
      <c r="B218" s="109" t="s">
        <v>243</v>
      </c>
      <c r="C218" s="109" t="s">
        <v>244</v>
      </c>
      <c r="D218" s="26" t="s">
        <v>21</v>
      </c>
      <c r="E218" s="28">
        <v>8055</v>
      </c>
      <c r="F218" s="31"/>
      <c r="G218" s="29"/>
      <c r="H218" s="46"/>
      <c r="I218" s="29"/>
      <c r="J218" s="29"/>
      <c r="K218" s="46">
        <f t="shared" si="17"/>
        <v>8055</v>
      </c>
      <c r="L218" s="85"/>
      <c r="M218" s="113">
        <v>1</v>
      </c>
      <c r="P218" s="138"/>
      <c r="R218" s="138"/>
    </row>
    <row r="219" spans="1:18" ht="39.75" customHeight="1" x14ac:dyDescent="0.2">
      <c r="A219" s="136">
        <v>102</v>
      </c>
      <c r="B219" s="136" t="s">
        <v>246</v>
      </c>
      <c r="C219" s="135" t="s">
        <v>247</v>
      </c>
      <c r="D219" s="26" t="s">
        <v>56</v>
      </c>
      <c r="E219" s="28">
        <v>2722</v>
      </c>
      <c r="F219" s="31"/>
      <c r="G219" s="29"/>
      <c r="H219" s="46"/>
      <c r="I219" s="29"/>
      <c r="J219" s="29"/>
      <c r="K219" s="46">
        <f t="shared" si="17"/>
        <v>2722</v>
      </c>
      <c r="L219" s="85"/>
      <c r="M219" s="113">
        <v>1</v>
      </c>
      <c r="P219" s="138"/>
      <c r="R219" s="138"/>
    </row>
    <row r="220" spans="1:18" ht="39.75" customHeight="1" x14ac:dyDescent="0.2">
      <c r="A220" s="109">
        <v>102</v>
      </c>
      <c r="B220" s="109" t="s">
        <v>248</v>
      </c>
      <c r="C220" s="109" t="s">
        <v>249</v>
      </c>
      <c r="D220" s="26" t="s">
        <v>56</v>
      </c>
      <c r="E220" s="28">
        <v>6606</v>
      </c>
      <c r="F220" s="31"/>
      <c r="G220" s="29"/>
      <c r="H220" s="46"/>
      <c r="I220" s="29"/>
      <c r="J220" s="29"/>
      <c r="K220" s="46">
        <f t="shared" si="17"/>
        <v>6606</v>
      </c>
      <c r="L220" s="85"/>
      <c r="M220" s="113">
        <v>1</v>
      </c>
      <c r="P220" s="138"/>
      <c r="R220" s="138"/>
    </row>
    <row r="221" spans="1:18" ht="39.75" customHeight="1" x14ac:dyDescent="0.2">
      <c r="A221" s="109">
        <v>102</v>
      </c>
      <c r="B221" s="109" t="s">
        <v>250</v>
      </c>
      <c r="C221" s="134" t="s">
        <v>251</v>
      </c>
      <c r="D221" s="26" t="s">
        <v>56</v>
      </c>
      <c r="E221" s="28">
        <v>3221</v>
      </c>
      <c r="F221" s="31"/>
      <c r="G221" s="29"/>
      <c r="H221" s="46"/>
      <c r="I221" s="29"/>
      <c r="J221" s="29"/>
      <c r="K221" s="46">
        <f t="shared" si="17"/>
        <v>3221</v>
      </c>
      <c r="L221" s="85"/>
      <c r="M221" s="113">
        <v>1</v>
      </c>
      <c r="P221" s="138"/>
      <c r="R221" s="138"/>
    </row>
    <row r="222" spans="1:18" ht="13.5" thickBot="1" x14ac:dyDescent="0.25">
      <c r="D222" s="49" t="s">
        <v>18</v>
      </c>
      <c r="E222" s="88">
        <f>SUM(E213:E221)</f>
        <v>42684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0</v>
      </c>
      <c r="I222" s="88">
        <f t="shared" si="18"/>
        <v>0</v>
      </c>
      <c r="J222" s="132">
        <f t="shared" si="18"/>
        <v>0</v>
      </c>
      <c r="K222" s="88">
        <f>SUM(K213:K221)</f>
        <v>42684</v>
      </c>
      <c r="L222" s="87"/>
      <c r="M222" s="111">
        <f>SUM(M213:M221)</f>
        <v>9</v>
      </c>
      <c r="P222" s="138"/>
      <c r="R222" s="138"/>
    </row>
    <row r="223" spans="1:18" ht="42.75" customHeight="1" x14ac:dyDescent="0.2">
      <c r="D223" s="63"/>
      <c r="E223" s="111"/>
      <c r="F223" s="111"/>
      <c r="G223" s="111"/>
      <c r="H223" s="111"/>
      <c r="I223" s="111"/>
      <c r="J223" s="111"/>
      <c r="K223" s="111"/>
      <c r="L223" s="87"/>
      <c r="M223" s="111"/>
      <c r="P223" s="138"/>
      <c r="R223" s="138"/>
    </row>
    <row r="224" spans="1:18" ht="36.75" customHeight="1" x14ac:dyDescent="0.2">
      <c r="D224" s="63"/>
      <c r="E224" s="111"/>
      <c r="F224" s="111"/>
      <c r="G224" s="111"/>
      <c r="H224" s="111"/>
      <c r="I224" s="111"/>
      <c r="J224" s="111"/>
      <c r="K224" s="111"/>
      <c r="L224" s="87"/>
      <c r="M224" s="111"/>
      <c r="P224" s="138"/>
      <c r="R224" s="138"/>
    </row>
    <row r="225" spans="1:18" ht="46.5" customHeight="1" x14ac:dyDescent="0.2">
      <c r="D225" s="63"/>
      <c r="E225" s="111"/>
      <c r="F225" s="111"/>
      <c r="G225" s="111"/>
      <c r="H225" s="111"/>
      <c r="I225" s="111"/>
      <c r="J225" s="111"/>
      <c r="K225" s="111"/>
      <c r="L225" s="87"/>
      <c r="M225" s="111"/>
      <c r="P225" s="138"/>
      <c r="R225" s="138"/>
    </row>
    <row r="226" spans="1:18" ht="47.25" customHeight="1" x14ac:dyDescent="0.2">
      <c r="D226" s="63"/>
      <c r="E226" s="111"/>
      <c r="F226" s="111"/>
      <c r="G226" s="111"/>
      <c r="H226" s="111"/>
      <c r="I226" s="111"/>
      <c r="J226" s="111"/>
      <c r="K226" s="111"/>
      <c r="L226" s="87"/>
      <c r="M226" s="111"/>
      <c r="P226" s="138"/>
      <c r="R226" s="138"/>
    </row>
    <row r="227" spans="1:18" x14ac:dyDescent="0.2">
      <c r="D227" s="63"/>
      <c r="E227" s="111"/>
      <c r="F227" s="111"/>
      <c r="G227" s="111"/>
      <c r="H227" s="111"/>
      <c r="I227" s="111"/>
      <c r="J227" s="111"/>
      <c r="K227" s="111"/>
      <c r="M227" s="107"/>
      <c r="P227" s="138"/>
      <c r="R227" s="138"/>
    </row>
    <row r="228" spans="1:18" ht="13.5" thickBot="1" x14ac:dyDescent="0.25">
      <c r="A228" s="1"/>
      <c r="B228" s="1"/>
      <c r="C228" s="1"/>
      <c r="D228" s="149" t="s">
        <v>0</v>
      </c>
      <c r="E228" s="149"/>
      <c r="F228" s="149"/>
      <c r="G228" s="149"/>
      <c r="H228" s="149"/>
      <c r="I228" s="1"/>
      <c r="J228" s="1"/>
      <c r="K228" s="2"/>
      <c r="L228" s="1"/>
      <c r="M228" s="107"/>
      <c r="P228" s="138"/>
      <c r="R228" s="138"/>
    </row>
    <row r="229" spans="1:18" ht="13.5" thickBot="1" x14ac:dyDescent="0.25">
      <c r="A229" s="1"/>
      <c r="B229" s="1"/>
      <c r="C229" s="1"/>
      <c r="D229" s="150" t="s">
        <v>1</v>
      </c>
      <c r="E229" s="150"/>
      <c r="F229" s="150"/>
      <c r="G229" s="150"/>
      <c r="H229" s="150"/>
      <c r="I229" s="1"/>
      <c r="J229" s="1"/>
      <c r="K229" s="2"/>
      <c r="L229" s="3" t="s">
        <v>245</v>
      </c>
      <c r="M229" s="107"/>
      <c r="P229" s="138"/>
      <c r="R229" s="138"/>
    </row>
    <row r="230" spans="1:18" x14ac:dyDescent="0.2">
      <c r="A230" s="1"/>
      <c r="B230" s="1"/>
      <c r="C230" s="1"/>
      <c r="D230" s="151" t="s">
        <v>289</v>
      </c>
      <c r="E230" s="151"/>
      <c r="F230" s="151"/>
      <c r="G230" s="151"/>
      <c r="H230" s="151"/>
      <c r="I230" s="1"/>
      <c r="J230" s="1"/>
      <c r="K230" s="2"/>
      <c r="L230" s="1"/>
      <c r="M230" s="107"/>
      <c r="P230" s="138"/>
      <c r="R230" s="138"/>
    </row>
    <row r="231" spans="1:18" ht="13.5" thickBot="1" x14ac:dyDescent="0.25">
      <c r="A231" s="1"/>
      <c r="B231" s="1"/>
      <c r="C231" s="131"/>
      <c r="D231" s="71"/>
      <c r="E231" s="71"/>
      <c r="F231" s="71"/>
      <c r="G231" s="71"/>
      <c r="H231" s="71"/>
      <c r="I231" s="131"/>
      <c r="J231" s="1"/>
      <c r="K231" s="2"/>
      <c r="L231" s="1"/>
      <c r="M231" s="107"/>
      <c r="P231" s="138"/>
      <c r="R231" s="138"/>
    </row>
    <row r="232" spans="1:18" ht="13.5" thickBot="1" x14ac:dyDescent="0.25">
      <c r="A232" s="4"/>
      <c r="B232" s="4"/>
      <c r="C232" s="5"/>
      <c r="D232" s="6"/>
      <c r="E232" s="152" t="s">
        <v>3</v>
      </c>
      <c r="F232" s="152"/>
      <c r="G232" s="153" t="s">
        <v>4</v>
      </c>
      <c r="H232" s="153"/>
      <c r="I232" s="153"/>
      <c r="J232" s="153"/>
      <c r="K232" s="11"/>
      <c r="L232" s="12"/>
      <c r="M232" s="107"/>
      <c r="P232" s="138"/>
      <c r="R232" s="138"/>
    </row>
    <row r="233" spans="1:18" ht="13.5" thickBot="1" x14ac:dyDescent="0.25">
      <c r="A233" s="13" t="s">
        <v>5</v>
      </c>
      <c r="B233" s="154" t="s">
        <v>6</v>
      </c>
      <c r="C233" s="156" t="s">
        <v>7</v>
      </c>
      <c r="D233" s="158" t="s">
        <v>8</v>
      </c>
      <c r="E233" s="139" t="s">
        <v>9</v>
      </c>
      <c r="F233" s="141" t="s">
        <v>10</v>
      </c>
      <c r="G233" s="139" t="s">
        <v>11</v>
      </c>
      <c r="H233" s="141" t="s">
        <v>12</v>
      </c>
      <c r="I233" s="139" t="s">
        <v>10</v>
      </c>
      <c r="J233" s="143" t="s">
        <v>13</v>
      </c>
      <c r="K233" s="145" t="s">
        <v>14</v>
      </c>
      <c r="L233" s="147" t="s">
        <v>15</v>
      </c>
      <c r="M233" s="107"/>
      <c r="P233" s="138"/>
      <c r="R233" s="138"/>
    </row>
    <row r="234" spans="1:18" x14ac:dyDescent="0.2">
      <c r="A234" s="108" t="s">
        <v>16</v>
      </c>
      <c r="B234" s="155"/>
      <c r="C234" s="157"/>
      <c r="D234" s="159"/>
      <c r="E234" s="140"/>
      <c r="F234" s="142"/>
      <c r="G234" s="140"/>
      <c r="H234" s="142"/>
      <c r="I234" s="140"/>
      <c r="J234" s="144"/>
      <c r="K234" s="146"/>
      <c r="L234" s="148"/>
      <c r="M234" s="107"/>
      <c r="P234" s="138"/>
      <c r="R234" s="138"/>
    </row>
    <row r="235" spans="1:18" ht="39.950000000000003" customHeight="1" x14ac:dyDescent="0.2">
      <c r="A235" s="109">
        <v>102</v>
      </c>
      <c r="B235" s="109" t="s">
        <v>252</v>
      </c>
      <c r="C235" s="109" t="s">
        <v>253</v>
      </c>
      <c r="D235" s="26" t="s">
        <v>56</v>
      </c>
      <c r="E235" s="28">
        <v>3852</v>
      </c>
      <c r="F235" s="29"/>
      <c r="G235" s="29"/>
      <c r="H235" s="125"/>
      <c r="I235" s="29"/>
      <c r="J235" s="29"/>
      <c r="K235" s="46">
        <f t="shared" ref="K235:K243" si="19">SUM(E235:F235)-SUM(G235:J235)</f>
        <v>3852</v>
      </c>
      <c r="L235" s="85"/>
      <c r="M235" s="113">
        <v>1</v>
      </c>
      <c r="P235" s="138"/>
      <c r="R235" s="138"/>
    </row>
    <row r="236" spans="1:18" ht="39.950000000000003" customHeight="1" x14ac:dyDescent="0.2">
      <c r="A236" s="109">
        <v>102</v>
      </c>
      <c r="B236" s="109" t="s">
        <v>254</v>
      </c>
      <c r="C236" s="109" t="s">
        <v>255</v>
      </c>
      <c r="D236" s="26" t="s">
        <v>56</v>
      </c>
      <c r="E236" s="28">
        <v>4699</v>
      </c>
      <c r="F236" s="31"/>
      <c r="G236" s="29"/>
      <c r="H236" s="46"/>
      <c r="I236" s="29"/>
      <c r="J236" s="29"/>
      <c r="K236" s="46">
        <f t="shared" si="19"/>
        <v>4699</v>
      </c>
      <c r="L236" s="85"/>
      <c r="M236" s="113">
        <v>1</v>
      </c>
      <c r="P236" s="138"/>
      <c r="R236" s="138"/>
    </row>
    <row r="237" spans="1:18" ht="39.950000000000003" customHeight="1" x14ac:dyDescent="0.2">
      <c r="A237" s="109">
        <v>102</v>
      </c>
      <c r="B237" s="109" t="s">
        <v>258</v>
      </c>
      <c r="C237" s="109" t="s">
        <v>259</v>
      </c>
      <c r="D237" s="26" t="s">
        <v>21</v>
      </c>
      <c r="E237" s="28">
        <v>9192</v>
      </c>
      <c r="F237" s="31"/>
      <c r="G237" s="29"/>
      <c r="H237" s="46"/>
      <c r="I237" s="29"/>
      <c r="J237" s="29"/>
      <c r="K237" s="46">
        <f t="shared" si="19"/>
        <v>9192</v>
      </c>
      <c r="L237" s="85"/>
      <c r="M237" s="113">
        <v>1</v>
      </c>
      <c r="P237" s="138"/>
      <c r="R237" s="138"/>
    </row>
    <row r="238" spans="1:18" ht="39.950000000000003" customHeight="1" x14ac:dyDescent="0.2">
      <c r="A238" s="109">
        <v>102</v>
      </c>
      <c r="B238" s="109" t="s">
        <v>260</v>
      </c>
      <c r="C238" s="109" t="s">
        <v>261</v>
      </c>
      <c r="D238" s="26" t="s">
        <v>21</v>
      </c>
      <c r="E238" s="28">
        <v>6884</v>
      </c>
      <c r="F238" s="31"/>
      <c r="G238" s="29"/>
      <c r="H238" s="46"/>
      <c r="I238" s="29"/>
      <c r="J238" s="29"/>
      <c r="K238" s="46">
        <f t="shared" si="19"/>
        <v>6884</v>
      </c>
      <c r="L238" s="85"/>
      <c r="M238" s="113">
        <v>1</v>
      </c>
      <c r="P238" s="138"/>
      <c r="R238" s="138"/>
    </row>
    <row r="239" spans="1:18" ht="39.950000000000003" customHeight="1" x14ac:dyDescent="0.2">
      <c r="A239" s="109">
        <v>102</v>
      </c>
      <c r="B239" s="109" t="s">
        <v>262</v>
      </c>
      <c r="C239" s="109" t="s">
        <v>264</v>
      </c>
      <c r="D239" s="26" t="s">
        <v>49</v>
      </c>
      <c r="E239" s="28">
        <v>1485</v>
      </c>
      <c r="F239" s="31"/>
      <c r="G239" s="29"/>
      <c r="H239" s="46"/>
      <c r="I239" s="29"/>
      <c r="J239" s="29"/>
      <c r="K239" s="46">
        <f t="shared" si="19"/>
        <v>1485</v>
      </c>
      <c r="L239" s="85"/>
      <c r="M239" s="113">
        <v>1</v>
      </c>
      <c r="P239" s="138"/>
      <c r="R239" s="138"/>
    </row>
    <row r="240" spans="1:18" ht="39.950000000000003" customHeight="1" x14ac:dyDescent="0.2">
      <c r="A240" s="109">
        <v>102</v>
      </c>
      <c r="B240" s="109" t="s">
        <v>266</v>
      </c>
      <c r="C240" s="109" t="s">
        <v>271</v>
      </c>
      <c r="D240" s="26" t="s">
        <v>49</v>
      </c>
      <c r="E240" s="28">
        <v>2934</v>
      </c>
      <c r="F240" s="31"/>
      <c r="G240" s="29"/>
      <c r="H240" s="46"/>
      <c r="I240" s="29"/>
      <c r="J240" s="29"/>
      <c r="K240" s="46">
        <f t="shared" si="19"/>
        <v>2934</v>
      </c>
      <c r="L240" s="85"/>
      <c r="M240" s="113">
        <v>1</v>
      </c>
      <c r="P240" s="138"/>
      <c r="R240" s="138"/>
    </row>
    <row r="241" spans="1:18" ht="39.950000000000003" customHeight="1" x14ac:dyDescent="0.2">
      <c r="A241" s="136">
        <v>102</v>
      </c>
      <c r="B241" s="136" t="s">
        <v>267</v>
      </c>
      <c r="C241" s="135" t="s">
        <v>268</v>
      </c>
      <c r="D241" s="26" t="s">
        <v>49</v>
      </c>
      <c r="E241" s="28">
        <v>1619</v>
      </c>
      <c r="F241" s="31"/>
      <c r="G241" s="29"/>
      <c r="H241" s="46"/>
      <c r="I241" s="29"/>
      <c r="J241" s="29"/>
      <c r="K241" s="46">
        <f t="shared" si="19"/>
        <v>1619</v>
      </c>
      <c r="L241" s="85"/>
      <c r="M241" s="113">
        <v>1</v>
      </c>
      <c r="P241" s="138"/>
      <c r="R241" s="138"/>
    </row>
    <row r="242" spans="1:18" ht="39.950000000000003" customHeight="1" x14ac:dyDescent="0.2">
      <c r="A242" s="109">
        <v>102</v>
      </c>
      <c r="B242" s="109" t="s">
        <v>269</v>
      </c>
      <c r="C242" s="109" t="s">
        <v>270</v>
      </c>
      <c r="D242" s="26" t="s">
        <v>49</v>
      </c>
      <c r="E242" s="28">
        <v>2316</v>
      </c>
      <c r="F242" s="31"/>
      <c r="G242" s="29"/>
      <c r="H242" s="46"/>
      <c r="I242" s="29"/>
      <c r="J242" s="29"/>
      <c r="K242" s="46">
        <f t="shared" si="19"/>
        <v>2316</v>
      </c>
      <c r="L242" s="85"/>
      <c r="M242" s="113">
        <v>1</v>
      </c>
      <c r="P242" s="138"/>
      <c r="R242" s="138"/>
    </row>
    <row r="243" spans="1:18" ht="39.950000000000003" customHeight="1" x14ac:dyDescent="0.2">
      <c r="A243" s="109">
        <v>102</v>
      </c>
      <c r="B243" s="109" t="s">
        <v>273</v>
      </c>
      <c r="C243" s="134" t="s">
        <v>274</v>
      </c>
      <c r="D243" s="26" t="s">
        <v>49</v>
      </c>
      <c r="E243" s="28">
        <v>3314</v>
      </c>
      <c r="F243" s="31"/>
      <c r="G243" s="29"/>
      <c r="H243" s="46"/>
      <c r="I243" s="29"/>
      <c r="J243" s="29"/>
      <c r="K243" s="46">
        <f t="shared" si="19"/>
        <v>3314</v>
      </c>
      <c r="L243" s="85"/>
      <c r="M243" s="113">
        <v>1</v>
      </c>
      <c r="P243" s="138"/>
      <c r="R243" s="138"/>
    </row>
    <row r="244" spans="1:18" ht="13.5" thickBot="1" x14ac:dyDescent="0.25">
      <c r="D244" s="49" t="s">
        <v>18</v>
      </c>
      <c r="E244" s="88">
        <f>SUM(E235:E243)</f>
        <v>36295</v>
      </c>
      <c r="F244" s="88">
        <f>SUM(F235:F243)</f>
        <v>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32">
        <f t="shared" si="21"/>
        <v>0</v>
      </c>
      <c r="K244" s="88">
        <f>SUM(K235:K243)</f>
        <v>36295</v>
      </c>
      <c r="L244" s="87"/>
      <c r="M244" s="111">
        <f>SUM(M235:M243)</f>
        <v>9</v>
      </c>
      <c r="P244" s="138"/>
      <c r="R244" s="138"/>
    </row>
    <row r="245" spans="1:18" x14ac:dyDescent="0.2">
      <c r="D245" s="63"/>
      <c r="E245" s="111"/>
      <c r="F245" s="111"/>
      <c r="G245" s="111"/>
      <c r="H245" s="111"/>
      <c r="I245" s="111"/>
      <c r="J245" s="111"/>
      <c r="K245" s="111"/>
      <c r="L245" s="87"/>
      <c r="M245" s="111"/>
      <c r="P245" s="138"/>
      <c r="R245" s="138"/>
    </row>
    <row r="246" spans="1:18" ht="44.25" customHeight="1" x14ac:dyDescent="0.2">
      <c r="D246" s="63"/>
      <c r="E246" s="111"/>
      <c r="F246" s="111"/>
      <c r="G246" s="111"/>
      <c r="H246" s="111"/>
      <c r="I246" s="111"/>
      <c r="J246" s="111"/>
      <c r="K246" s="111"/>
      <c r="L246" s="87"/>
      <c r="M246" s="111"/>
      <c r="P246" s="138"/>
      <c r="R246" s="138"/>
    </row>
    <row r="247" spans="1:18" ht="43.5" customHeight="1" x14ac:dyDescent="0.2">
      <c r="D247" s="63"/>
      <c r="E247" s="111"/>
      <c r="F247" s="111"/>
      <c r="G247" s="111"/>
      <c r="H247" s="111"/>
      <c r="I247" s="111"/>
      <c r="J247" s="111"/>
      <c r="K247" s="111"/>
      <c r="L247" s="87"/>
      <c r="M247" s="111"/>
      <c r="P247" s="138"/>
      <c r="R247" s="138"/>
    </row>
    <row r="248" spans="1:18" ht="55.5" customHeight="1" x14ac:dyDescent="0.2">
      <c r="D248" s="63"/>
      <c r="E248" s="111"/>
      <c r="F248" s="111"/>
      <c r="G248" s="111"/>
      <c r="H248" s="111"/>
      <c r="I248" s="111"/>
      <c r="J248" s="111"/>
      <c r="K248" s="111"/>
      <c r="M248" s="107"/>
      <c r="P248" s="138"/>
      <c r="R248" s="138"/>
    </row>
    <row r="249" spans="1:18" ht="13.5" thickBot="1" x14ac:dyDescent="0.25">
      <c r="A249" s="1"/>
      <c r="B249" s="1"/>
      <c r="C249" s="1"/>
      <c r="D249" s="149" t="s">
        <v>0</v>
      </c>
      <c r="E249" s="149"/>
      <c r="F249" s="149"/>
      <c r="G249" s="149"/>
      <c r="H249" s="149"/>
      <c r="I249" s="1"/>
      <c r="J249" s="1"/>
      <c r="K249" s="2"/>
      <c r="L249" s="1"/>
      <c r="M249" s="107"/>
      <c r="P249" s="138"/>
      <c r="R249" s="138"/>
    </row>
    <row r="250" spans="1:18" ht="13.5" thickBot="1" x14ac:dyDescent="0.25">
      <c r="A250" s="1"/>
      <c r="B250" s="1"/>
      <c r="C250" s="1"/>
      <c r="D250" s="150" t="s">
        <v>1</v>
      </c>
      <c r="E250" s="150"/>
      <c r="F250" s="150"/>
      <c r="G250" s="150"/>
      <c r="H250" s="150"/>
      <c r="I250" s="1"/>
      <c r="J250" s="1"/>
      <c r="K250" s="2"/>
      <c r="L250" s="3" t="s">
        <v>272</v>
      </c>
      <c r="M250" s="107"/>
      <c r="P250" s="138"/>
      <c r="R250" s="138"/>
    </row>
    <row r="251" spans="1:18" x14ac:dyDescent="0.2">
      <c r="A251" s="1"/>
      <c r="B251" s="1"/>
      <c r="C251" s="1"/>
      <c r="D251" s="151" t="s">
        <v>289</v>
      </c>
      <c r="E251" s="151"/>
      <c r="F251" s="151"/>
      <c r="G251" s="151"/>
      <c r="H251" s="151"/>
      <c r="I251" s="1"/>
      <c r="J251" s="1"/>
      <c r="K251" s="2"/>
      <c r="L251" s="1"/>
      <c r="M251" s="107"/>
      <c r="P251" s="138"/>
      <c r="R251" s="138"/>
    </row>
    <row r="252" spans="1:18" ht="13.5" thickBot="1" x14ac:dyDescent="0.25">
      <c r="A252" s="1"/>
      <c r="B252" s="1"/>
      <c r="C252" s="131"/>
      <c r="D252" s="71"/>
      <c r="E252" s="71"/>
      <c r="F252" s="71"/>
      <c r="G252" s="71"/>
      <c r="H252" s="71"/>
      <c r="I252" s="131"/>
      <c r="J252" s="1"/>
      <c r="K252" s="2"/>
      <c r="L252" s="1"/>
      <c r="M252" s="107"/>
      <c r="P252" s="138"/>
      <c r="R252" s="138"/>
    </row>
    <row r="253" spans="1:18" ht="13.5" thickBot="1" x14ac:dyDescent="0.25">
      <c r="A253" s="4"/>
      <c r="B253" s="4"/>
      <c r="C253" s="5"/>
      <c r="D253" s="6"/>
      <c r="E253" s="152" t="s">
        <v>3</v>
      </c>
      <c r="F253" s="152"/>
      <c r="G253" s="153" t="s">
        <v>4</v>
      </c>
      <c r="H253" s="153"/>
      <c r="I253" s="153"/>
      <c r="J253" s="153"/>
      <c r="K253" s="11"/>
      <c r="L253" s="12"/>
      <c r="M253" s="107"/>
      <c r="P253" s="138"/>
      <c r="R253" s="138"/>
    </row>
    <row r="254" spans="1:18" ht="13.5" customHeight="1" thickBot="1" x14ac:dyDescent="0.25">
      <c r="A254" s="13" t="s">
        <v>5</v>
      </c>
      <c r="B254" s="154" t="s">
        <v>6</v>
      </c>
      <c r="C254" s="156" t="s">
        <v>7</v>
      </c>
      <c r="D254" s="158" t="s">
        <v>8</v>
      </c>
      <c r="E254" s="139" t="s">
        <v>9</v>
      </c>
      <c r="F254" s="141" t="s">
        <v>10</v>
      </c>
      <c r="G254" s="139" t="s">
        <v>11</v>
      </c>
      <c r="H254" s="141" t="s">
        <v>12</v>
      </c>
      <c r="I254" s="139" t="s">
        <v>10</v>
      </c>
      <c r="J254" s="143" t="s">
        <v>13</v>
      </c>
      <c r="K254" s="145" t="s">
        <v>14</v>
      </c>
      <c r="L254" s="147" t="s">
        <v>15</v>
      </c>
      <c r="M254" s="107"/>
      <c r="P254" s="138"/>
      <c r="R254" s="138"/>
    </row>
    <row r="255" spans="1:18" x14ac:dyDescent="0.2">
      <c r="A255" s="108" t="s">
        <v>16</v>
      </c>
      <c r="B255" s="155"/>
      <c r="C255" s="157"/>
      <c r="D255" s="159"/>
      <c r="E255" s="140"/>
      <c r="F255" s="142"/>
      <c r="G255" s="140"/>
      <c r="H255" s="142"/>
      <c r="I255" s="140"/>
      <c r="J255" s="144"/>
      <c r="K255" s="146"/>
      <c r="L255" s="148"/>
      <c r="M255" s="107"/>
      <c r="P255" s="138"/>
      <c r="R255" s="138"/>
    </row>
    <row r="256" spans="1:18" ht="39.950000000000003" customHeight="1" x14ac:dyDescent="0.2">
      <c r="A256" s="109">
        <v>102</v>
      </c>
      <c r="B256" s="109" t="s">
        <v>275</v>
      </c>
      <c r="C256" s="109" t="s">
        <v>276</v>
      </c>
      <c r="D256" s="26" t="s">
        <v>49</v>
      </c>
      <c r="E256" s="28">
        <v>3688</v>
      </c>
      <c r="F256" s="31"/>
      <c r="G256" s="29"/>
      <c r="H256" s="125"/>
      <c r="I256" s="29"/>
      <c r="J256" s="29"/>
      <c r="K256" s="46">
        <f t="shared" ref="K256:K264" si="22">SUM(E256:F256)-SUM(G256:J256)</f>
        <v>3688</v>
      </c>
      <c r="L256" s="85"/>
      <c r="M256" s="113">
        <v>1</v>
      </c>
      <c r="P256" s="138"/>
      <c r="R256" s="138"/>
    </row>
    <row r="257" spans="1:18" ht="39.950000000000003" customHeight="1" x14ac:dyDescent="0.2">
      <c r="A257" s="109">
        <v>102</v>
      </c>
      <c r="B257" s="109" t="s">
        <v>277</v>
      </c>
      <c r="C257" s="109" t="s">
        <v>278</v>
      </c>
      <c r="D257" s="26" t="s">
        <v>49</v>
      </c>
      <c r="E257" s="28">
        <v>2815</v>
      </c>
      <c r="F257" s="31"/>
      <c r="G257" s="29"/>
      <c r="H257" s="46"/>
      <c r="I257" s="29"/>
      <c r="J257" s="29"/>
      <c r="K257" s="46">
        <f t="shared" si="22"/>
        <v>2815</v>
      </c>
      <c r="L257" s="85"/>
      <c r="M257" s="113">
        <v>1</v>
      </c>
      <c r="P257" s="138"/>
      <c r="R257" s="138"/>
    </row>
    <row r="258" spans="1:18" ht="39.950000000000003" customHeight="1" x14ac:dyDescent="0.2">
      <c r="A258" s="109">
        <v>102</v>
      </c>
      <c r="B258" s="109" t="s">
        <v>279</v>
      </c>
      <c r="C258" s="109" t="s">
        <v>280</v>
      </c>
      <c r="D258" s="26" t="s">
        <v>21</v>
      </c>
      <c r="E258" s="28">
        <v>9192</v>
      </c>
      <c r="F258" s="31"/>
      <c r="G258" s="29"/>
      <c r="H258" s="46"/>
      <c r="I258" s="29"/>
      <c r="J258" s="29"/>
      <c r="K258" s="46">
        <f t="shared" si="22"/>
        <v>9192</v>
      </c>
      <c r="L258" s="85"/>
      <c r="M258" s="113">
        <v>1</v>
      </c>
      <c r="P258" s="138"/>
      <c r="R258" s="138"/>
    </row>
    <row r="259" spans="1:18" ht="39.950000000000003" customHeight="1" x14ac:dyDescent="0.2">
      <c r="A259" s="109">
        <v>102</v>
      </c>
      <c r="B259" s="109" t="s">
        <v>281</v>
      </c>
      <c r="C259" s="109" t="s">
        <v>282</v>
      </c>
      <c r="D259" s="26" t="s">
        <v>21</v>
      </c>
      <c r="E259" s="28">
        <v>9192</v>
      </c>
      <c r="F259" s="31"/>
      <c r="G259" s="29"/>
      <c r="H259" s="46"/>
      <c r="I259" s="29"/>
      <c r="J259" s="29"/>
      <c r="K259" s="46">
        <f t="shared" si="22"/>
        <v>9192</v>
      </c>
      <c r="L259" s="85"/>
      <c r="M259" s="113">
        <v>1</v>
      </c>
      <c r="P259" s="138"/>
      <c r="R259" s="138"/>
    </row>
    <row r="260" spans="1:18" ht="39.950000000000003" customHeight="1" x14ac:dyDescent="0.2">
      <c r="A260" s="109">
        <v>102</v>
      </c>
      <c r="B260" s="109" t="s">
        <v>283</v>
      </c>
      <c r="C260" s="109" t="s">
        <v>284</v>
      </c>
      <c r="D260" s="26" t="s">
        <v>21</v>
      </c>
      <c r="E260" s="28">
        <v>2050</v>
      </c>
      <c r="F260" s="31"/>
      <c r="G260" s="29"/>
      <c r="H260" s="46"/>
      <c r="I260" s="29"/>
      <c r="J260" s="29"/>
      <c r="K260" s="46">
        <f t="shared" si="22"/>
        <v>2050</v>
      </c>
      <c r="L260" s="85"/>
      <c r="M260" s="113">
        <v>1</v>
      </c>
      <c r="P260" s="138"/>
      <c r="R260" s="138"/>
    </row>
    <row r="261" spans="1:18" ht="39.950000000000003" customHeight="1" x14ac:dyDescent="0.2">
      <c r="A261" s="109">
        <v>102</v>
      </c>
      <c r="B261" s="109" t="s">
        <v>288</v>
      </c>
      <c r="C261" s="109" t="s">
        <v>287</v>
      </c>
      <c r="D261" s="26" t="s">
        <v>257</v>
      </c>
      <c r="E261" s="28">
        <v>5371</v>
      </c>
      <c r="F261" s="31"/>
      <c r="G261" s="29"/>
      <c r="H261" s="46"/>
      <c r="I261" s="29"/>
      <c r="J261" s="29"/>
      <c r="K261" s="46">
        <f t="shared" si="22"/>
        <v>5371</v>
      </c>
      <c r="L261" s="85"/>
      <c r="M261" s="113">
        <v>1</v>
      </c>
      <c r="P261" s="138"/>
      <c r="R261" s="138"/>
    </row>
    <row r="262" spans="1:18" ht="39.950000000000003" customHeight="1" x14ac:dyDescent="0.2">
      <c r="A262" s="136">
        <v>102</v>
      </c>
      <c r="B262" s="136" t="s">
        <v>290</v>
      </c>
      <c r="C262" s="135" t="s">
        <v>291</v>
      </c>
      <c r="D262" s="26" t="s">
        <v>56</v>
      </c>
      <c r="E262" s="28">
        <v>2848</v>
      </c>
      <c r="F262" s="31">
        <v>18723</v>
      </c>
      <c r="G262" s="29"/>
      <c r="H262" s="46"/>
      <c r="I262" s="29"/>
      <c r="J262" s="29"/>
      <c r="K262" s="46">
        <f t="shared" si="22"/>
        <v>21571</v>
      </c>
      <c r="L262" s="85"/>
      <c r="M262" s="113"/>
      <c r="P262" s="138"/>
      <c r="R262" s="138"/>
    </row>
    <row r="263" spans="1:18" ht="39.950000000000003" customHeight="1" x14ac:dyDescent="0.2">
      <c r="A263" s="109"/>
      <c r="B263" s="109"/>
      <c r="C263" s="109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3"/>
    </row>
    <row r="264" spans="1:18" ht="39.950000000000003" customHeight="1" x14ac:dyDescent="0.2">
      <c r="A264" s="109"/>
      <c r="B264" s="109"/>
      <c r="C264" s="134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3"/>
    </row>
    <row r="265" spans="1:18" ht="13.5" thickBot="1" x14ac:dyDescent="0.25">
      <c r="D265" s="49" t="s">
        <v>18</v>
      </c>
      <c r="E265" s="88">
        <f>SUM(E256:E264)</f>
        <v>35156</v>
      </c>
      <c r="F265" s="88">
        <f>SUM(F256:F264)</f>
        <v>18723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32">
        <f t="shared" si="24"/>
        <v>0</v>
      </c>
      <c r="K265" s="88">
        <f>SUM(K256:K264)</f>
        <v>53879</v>
      </c>
      <c r="L265" s="87"/>
      <c r="M265" s="111">
        <f>SUM(M256:M264)</f>
        <v>6</v>
      </c>
    </row>
    <row r="266" spans="1:18" x14ac:dyDescent="0.2">
      <c r="D266" s="63"/>
      <c r="E266" s="111"/>
      <c r="F266" s="111"/>
      <c r="G266" s="111"/>
      <c r="H266" s="111"/>
      <c r="I266" s="111"/>
      <c r="J266" s="111"/>
      <c r="K266" s="111"/>
      <c r="L266" s="87"/>
      <c r="M266" s="111"/>
    </row>
    <row r="267" spans="1:18" x14ac:dyDescent="0.2">
      <c r="M267" s="107"/>
    </row>
    <row r="268" spans="1:18" ht="13.5" customHeight="1" x14ac:dyDescent="0.2">
      <c r="E268" s="114">
        <f>E19+E41+E65+E90+E113+E136+E159+E184+E203+E222+E244+E265</f>
        <v>586451</v>
      </c>
      <c r="F268" s="114">
        <f>F19+F41+F65+F90+F113+F136+F159+F184+F203+F222+F244+F265</f>
        <v>18723</v>
      </c>
      <c r="G268" s="114">
        <f>G19+G41+G65+G90+G113+G136+G159+G203</f>
        <v>0</v>
      </c>
      <c r="H268" s="114">
        <f>H19+H41+H65+H90+H113+H136+H159+H203+H222+H244+H265</f>
        <v>0</v>
      </c>
      <c r="I268" s="114">
        <f>I19+I41+I65+I90+I113+I136+I159+I203</f>
        <v>0</v>
      </c>
      <c r="J268" s="114">
        <f>J19+J41+J65+J90+J113+J136+J159+J203</f>
        <v>0</v>
      </c>
      <c r="K268" s="114">
        <f>K19+K41+K65+K90+K113+K136+K159+K184+K203+K222+K244+K265</f>
        <v>605174</v>
      </c>
      <c r="L268" s="115">
        <f>M268</f>
        <v>125</v>
      </c>
      <c r="M268" s="114">
        <f>M19+M41+M65+M90+M113+M136+M159+M184+M203+M222+M244+M265</f>
        <v>125</v>
      </c>
    </row>
    <row r="269" spans="1:18" x14ac:dyDescent="0.2">
      <c r="D269" s="116" t="s">
        <v>208</v>
      </c>
      <c r="E269" s="117">
        <f>E268+F268</f>
        <v>605174</v>
      </c>
      <c r="F269" s="118"/>
      <c r="H269" s="116" t="s">
        <v>209</v>
      </c>
      <c r="J269" s="111">
        <f>G268+H268+I268+J268</f>
        <v>0</v>
      </c>
      <c r="M269" s="105"/>
    </row>
    <row r="270" spans="1:18" x14ac:dyDescent="0.2">
      <c r="M270" s="105"/>
    </row>
    <row r="271" spans="1:18" x14ac:dyDescent="0.2">
      <c r="M271" s="105"/>
    </row>
    <row r="272" spans="1:18" x14ac:dyDescent="0.2">
      <c r="G272" s="119"/>
      <c r="H272" s="120"/>
      <c r="I272" s="120"/>
      <c r="J272" s="120"/>
      <c r="K272" s="121"/>
      <c r="L272" s="122"/>
      <c r="M272" s="123"/>
    </row>
    <row r="346" spans="11:11" x14ac:dyDescent="0.2">
      <c r="K346" s="94" t="s">
        <v>210</v>
      </c>
    </row>
  </sheetData>
  <sheetProtection selectLockedCells="1" selectUnlockedCells="1"/>
  <mergeCells count="192"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27:K28"/>
    <mergeCell ref="L27:L28"/>
    <mergeCell ref="D21:H21"/>
    <mergeCell ref="D22:H22"/>
    <mergeCell ref="D23:H23"/>
    <mergeCell ref="E26:F26"/>
    <mergeCell ref="G26:J26"/>
    <mergeCell ref="K48:K49"/>
    <mergeCell ref="L48:L49"/>
    <mergeCell ref="D43:H43"/>
    <mergeCell ref="D44:H44"/>
    <mergeCell ref="D45:H45"/>
    <mergeCell ref="E47:F47"/>
    <mergeCell ref="G47:J47"/>
    <mergeCell ref="B48:B49"/>
    <mergeCell ref="C48:C49"/>
    <mergeCell ref="D48:D49"/>
    <mergeCell ref="E48:E49"/>
    <mergeCell ref="F48:F49"/>
    <mergeCell ref="B75:B76"/>
    <mergeCell ref="C75:C76"/>
    <mergeCell ref="D75:D76"/>
    <mergeCell ref="E75:E76"/>
    <mergeCell ref="F75:F76"/>
    <mergeCell ref="G48:G49"/>
    <mergeCell ref="H48:H49"/>
    <mergeCell ref="I48:I49"/>
    <mergeCell ref="J48:J49"/>
    <mergeCell ref="G75:G76"/>
    <mergeCell ref="H75:H76"/>
    <mergeCell ref="I75:I76"/>
    <mergeCell ref="J75:J76"/>
    <mergeCell ref="K75:K76"/>
    <mergeCell ref="L75:L76"/>
    <mergeCell ref="D69:H69"/>
    <mergeCell ref="D70:H70"/>
    <mergeCell ref="D71:H71"/>
    <mergeCell ref="E74:F74"/>
    <mergeCell ref="G74:J74"/>
    <mergeCell ref="K100:K101"/>
    <mergeCell ref="L100:L101"/>
    <mergeCell ref="D94:H94"/>
    <mergeCell ref="D95:H95"/>
    <mergeCell ref="D96:H96"/>
    <mergeCell ref="E99:F99"/>
    <mergeCell ref="G99:J99"/>
    <mergeCell ref="B100:B101"/>
    <mergeCell ref="C100:C101"/>
    <mergeCell ref="D100:D101"/>
    <mergeCell ref="E100:E101"/>
    <mergeCell ref="F100:F101"/>
    <mergeCell ref="B122:B123"/>
    <mergeCell ref="C122:C123"/>
    <mergeCell ref="D122:D123"/>
    <mergeCell ref="E122:E123"/>
    <mergeCell ref="F122:F123"/>
    <mergeCell ref="G100:G101"/>
    <mergeCell ref="H100:H101"/>
    <mergeCell ref="I100:I101"/>
    <mergeCell ref="J100:J101"/>
    <mergeCell ref="G122:G123"/>
    <mergeCell ref="H122:H123"/>
    <mergeCell ref="I122:I123"/>
    <mergeCell ref="J122:J123"/>
    <mergeCell ref="K122:K123"/>
    <mergeCell ref="L122:L123"/>
    <mergeCell ref="D116:H116"/>
    <mergeCell ref="D117:H117"/>
    <mergeCell ref="D118:H118"/>
    <mergeCell ref="E121:F121"/>
    <mergeCell ref="G121:J121"/>
    <mergeCell ref="K145:K146"/>
    <mergeCell ref="L145:L146"/>
    <mergeCell ref="D139:H139"/>
    <mergeCell ref="D140:H140"/>
    <mergeCell ref="D141:H141"/>
    <mergeCell ref="E144:F144"/>
    <mergeCell ref="G144:J144"/>
    <mergeCell ref="B145:B146"/>
    <mergeCell ref="C145:C146"/>
    <mergeCell ref="D145:D146"/>
    <mergeCell ref="E145:E146"/>
    <mergeCell ref="F145:F146"/>
    <mergeCell ref="B171:B172"/>
    <mergeCell ref="C171:C172"/>
    <mergeCell ref="D171:D172"/>
    <mergeCell ref="E171:E172"/>
    <mergeCell ref="F171:F172"/>
    <mergeCell ref="G145:G146"/>
    <mergeCell ref="H145:H146"/>
    <mergeCell ref="I145:I146"/>
    <mergeCell ref="J145:J146"/>
    <mergeCell ref="G171:G172"/>
    <mergeCell ref="H171:H172"/>
    <mergeCell ref="I171:I172"/>
    <mergeCell ref="J171:J172"/>
    <mergeCell ref="K171:K172"/>
    <mergeCell ref="L171:L172"/>
    <mergeCell ref="D165:H165"/>
    <mergeCell ref="D166:H166"/>
    <mergeCell ref="D167:H167"/>
    <mergeCell ref="E170:F170"/>
    <mergeCell ref="G170:J170"/>
    <mergeCell ref="K192:K193"/>
    <mergeCell ref="L192:L193"/>
    <mergeCell ref="D187:H187"/>
    <mergeCell ref="D188:H188"/>
    <mergeCell ref="D189:H189"/>
    <mergeCell ref="E191:F191"/>
    <mergeCell ref="G191:J191"/>
    <mergeCell ref="B192:B193"/>
    <mergeCell ref="C192:C193"/>
    <mergeCell ref="D192:D193"/>
    <mergeCell ref="E192:E193"/>
    <mergeCell ref="F192:F193"/>
    <mergeCell ref="B211:B212"/>
    <mergeCell ref="C211:C212"/>
    <mergeCell ref="D211:D212"/>
    <mergeCell ref="E211:E212"/>
    <mergeCell ref="F211:F212"/>
    <mergeCell ref="G192:G193"/>
    <mergeCell ref="H192:H193"/>
    <mergeCell ref="I192:I193"/>
    <mergeCell ref="J192:J193"/>
    <mergeCell ref="G211:G212"/>
    <mergeCell ref="H211:H212"/>
    <mergeCell ref="I211:I212"/>
    <mergeCell ref="J211:J212"/>
    <mergeCell ref="K211:K212"/>
    <mergeCell ref="L211:L212"/>
    <mergeCell ref="D206:H206"/>
    <mergeCell ref="D207:H207"/>
    <mergeCell ref="D208:H208"/>
    <mergeCell ref="E210:F210"/>
    <mergeCell ref="G210:J210"/>
    <mergeCell ref="K233:K234"/>
    <mergeCell ref="L233:L234"/>
    <mergeCell ref="D228:H228"/>
    <mergeCell ref="D229:H229"/>
    <mergeCell ref="D230:H230"/>
    <mergeCell ref="E232:F232"/>
    <mergeCell ref="G232:J232"/>
    <mergeCell ref="B233:B234"/>
    <mergeCell ref="C233:C234"/>
    <mergeCell ref="D233:D234"/>
    <mergeCell ref="E233:E234"/>
    <mergeCell ref="F233:F234"/>
    <mergeCell ref="B254:B255"/>
    <mergeCell ref="C254:C255"/>
    <mergeCell ref="D254:D255"/>
    <mergeCell ref="E254:E255"/>
    <mergeCell ref="F254:F255"/>
    <mergeCell ref="G233:G234"/>
    <mergeCell ref="H233:H234"/>
    <mergeCell ref="I233:I234"/>
    <mergeCell ref="J233:J234"/>
    <mergeCell ref="G254:G255"/>
    <mergeCell ref="H254:H255"/>
    <mergeCell ref="I254:I255"/>
    <mergeCell ref="J254:J255"/>
    <mergeCell ref="K254:K255"/>
    <mergeCell ref="L254:L255"/>
    <mergeCell ref="D249:H249"/>
    <mergeCell ref="D250:H250"/>
    <mergeCell ref="D251:H251"/>
    <mergeCell ref="E253:F253"/>
    <mergeCell ref="G253:J253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 (2)</vt:lpstr>
      <vt:lpstr>'PENSIONADOS Y JUBILADOS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CONTABILIDAD</cp:lastModifiedBy>
  <cp:lastPrinted>2025-01-14T19:04:33Z</cp:lastPrinted>
  <dcterms:created xsi:type="dcterms:W3CDTF">2022-01-28T17:30:25Z</dcterms:created>
  <dcterms:modified xsi:type="dcterms:W3CDTF">2025-02-06T20:13:34Z</dcterms:modified>
</cp:coreProperties>
</file>